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e\Box\PRIVATE_INVESTMENT\Investment Division\Asset Class - Real Estate\___Administration\Performance Reports\2025\"/>
    </mc:Choice>
  </mc:AlternateContent>
  <xr:revisionPtr revIDLastSave="0" documentId="8_{71024B6C-61C1-4E08-B21C-20EC890773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Q25" sheetId="28" r:id="rId1"/>
    <sheet name="4Q24" sheetId="27" r:id="rId2"/>
    <sheet name="3Q24" sheetId="26" r:id="rId3"/>
    <sheet name="2Q24" sheetId="25" r:id="rId4"/>
    <sheet name="1Q24" sheetId="24" r:id="rId5"/>
    <sheet name="3Q23" sheetId="19" r:id="rId6"/>
    <sheet name="4Q23" sheetId="23" r:id="rId7"/>
    <sheet name="2Q23" sheetId="18" r:id="rId8"/>
    <sheet name="1Q23" sheetId="22" r:id="rId9"/>
    <sheet name="4Q22" sheetId="17" r:id="rId10"/>
    <sheet name="3Q22" sheetId="20" r:id="rId11"/>
    <sheet name="2Q22" sheetId="15" r:id="rId12"/>
    <sheet name="1Q22 " sheetId="14" r:id="rId13"/>
    <sheet name="4Q21" sheetId="13" r:id="rId14"/>
    <sheet name="3Q21" sheetId="12" r:id="rId15"/>
    <sheet name="2Q21  " sheetId="11" r:id="rId16"/>
    <sheet name="1Q21 " sheetId="10" r:id="rId17"/>
    <sheet name="4Q20" sheetId="6" r:id="rId18"/>
    <sheet name="3Q20" sheetId="5" r:id="rId19"/>
    <sheet name="2Q20" sheetId="2" r:id="rId20"/>
    <sheet name="1Q20" sheetId="4" r:id="rId21"/>
    <sheet name="4Q19" sheetId="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6" l="1"/>
  <c r="D51" i="6"/>
  <c r="C51" i="6"/>
  <c r="G50" i="5"/>
  <c r="F50" i="5"/>
  <c r="E50" i="5"/>
  <c r="D50" i="5"/>
  <c r="C50" i="5"/>
  <c r="G49" i="28"/>
  <c r="F49" i="28"/>
  <c r="E49" i="28"/>
  <c r="D49" i="28"/>
  <c r="C49" i="28"/>
  <c r="J23" i="24"/>
  <c r="J23" i="25"/>
  <c r="J22" i="26"/>
  <c r="E50" i="27"/>
  <c r="G50" i="27"/>
  <c r="F50" i="27"/>
  <c r="D50" i="27"/>
  <c r="C50" i="27"/>
  <c r="G49" i="26" l="1"/>
  <c r="C49" i="26"/>
  <c r="D49" i="26"/>
  <c r="E49" i="26"/>
  <c r="F49" i="26"/>
  <c r="J45" i="25" l="1"/>
  <c r="J46" i="25"/>
  <c r="G52" i="25"/>
  <c r="F52" i="25"/>
  <c r="E52" i="25"/>
  <c r="D52" i="25"/>
  <c r="C52" i="25"/>
  <c r="J47" i="26" l="1"/>
  <c r="J44" i="26"/>
  <c r="J43" i="26"/>
  <c r="J42" i="26"/>
  <c r="J41" i="26"/>
  <c r="J40" i="26"/>
  <c r="J39" i="26"/>
  <c r="J35" i="26"/>
  <c r="J36" i="26"/>
  <c r="J32" i="26"/>
  <c r="J28" i="26"/>
  <c r="J15" i="26"/>
  <c r="J14" i="26"/>
  <c r="J13" i="26"/>
  <c r="J12" i="26"/>
  <c r="J11" i="26"/>
  <c r="J10" i="26"/>
  <c r="J9" i="26"/>
  <c r="J5" i="26"/>
  <c r="J46" i="26"/>
  <c r="J45" i="26"/>
  <c r="J34" i="26"/>
  <c r="J33" i="26"/>
  <c r="J30" i="26"/>
  <c r="J29" i="26"/>
  <c r="J23" i="26"/>
  <c r="J21" i="26"/>
  <c r="J20" i="26"/>
  <c r="J19" i="26"/>
  <c r="J18" i="26"/>
  <c r="J7" i="26"/>
  <c r="J6" i="26"/>
  <c r="J4" i="26"/>
  <c r="J38" i="26"/>
  <c r="J37" i="26"/>
  <c r="J31" i="26"/>
  <c r="J27" i="26"/>
  <c r="J26" i="26"/>
  <c r="J25" i="26"/>
  <c r="J24" i="26"/>
  <c r="J17" i="26"/>
  <c r="J16" i="26"/>
  <c r="J8" i="26"/>
  <c r="J49" i="25"/>
  <c r="J44" i="25"/>
  <c r="J43" i="25"/>
  <c r="J42" i="25"/>
  <c r="J40" i="25"/>
  <c r="J36" i="25"/>
  <c r="J37" i="25"/>
  <c r="J33" i="25"/>
  <c r="J29" i="25"/>
  <c r="J15" i="25"/>
  <c r="J14" i="25"/>
  <c r="J13" i="25"/>
  <c r="J12" i="25"/>
  <c r="J11" i="25"/>
  <c r="J10" i="25"/>
  <c r="J9" i="25"/>
  <c r="J5" i="25"/>
  <c r="J48" i="25"/>
  <c r="J47" i="25"/>
  <c r="J41" i="25"/>
  <c r="J35" i="25"/>
  <c r="J34" i="25"/>
  <c r="J31" i="25"/>
  <c r="J30" i="25"/>
  <c r="J24" i="25"/>
  <c r="J22" i="25"/>
  <c r="J21" i="25"/>
  <c r="J20" i="25"/>
  <c r="J19" i="25"/>
  <c r="J18" i="25"/>
  <c r="J7" i="25"/>
  <c r="J6" i="25"/>
  <c r="J4" i="25"/>
  <c r="J39" i="25"/>
  <c r="J38" i="25"/>
  <c r="J32" i="25"/>
  <c r="J28" i="25"/>
  <c r="J27" i="25"/>
  <c r="J26" i="25"/>
  <c r="J25" i="25"/>
  <c r="J17" i="25"/>
  <c r="J16" i="25"/>
  <c r="J8" i="25"/>
  <c r="G51" i="24"/>
  <c r="J16" i="24"/>
  <c r="J17" i="24"/>
  <c r="J25" i="24"/>
  <c r="J26" i="24"/>
  <c r="J27" i="24"/>
  <c r="J28" i="24"/>
  <c r="J32" i="24"/>
  <c r="J38" i="24"/>
  <c r="J39" i="24"/>
  <c r="J4" i="24"/>
  <c r="J6" i="24"/>
  <c r="J7" i="24"/>
  <c r="J18" i="24"/>
  <c r="J19" i="24"/>
  <c r="J20" i="24"/>
  <c r="J21" i="24"/>
  <c r="J22" i="24"/>
  <c r="J24" i="24"/>
  <c r="J30" i="24"/>
  <c r="J31" i="24"/>
  <c r="J34" i="24"/>
  <c r="J35" i="24"/>
  <c r="J41" i="24"/>
  <c r="J47" i="24"/>
  <c r="J48" i="24"/>
  <c r="J5" i="24"/>
  <c r="J9" i="24"/>
  <c r="J10" i="24"/>
  <c r="J11" i="24"/>
  <c r="J12" i="24"/>
  <c r="J13" i="24"/>
  <c r="J14" i="24"/>
  <c r="J15" i="24"/>
  <c r="J29" i="24"/>
  <c r="J33" i="24"/>
  <c r="J37" i="24"/>
  <c r="J36" i="24"/>
  <c r="J40" i="24"/>
  <c r="J42" i="24"/>
  <c r="J43" i="24"/>
  <c r="J44" i="24"/>
  <c r="J45" i="24"/>
  <c r="J46" i="24"/>
  <c r="J49" i="24"/>
  <c r="J51" i="24"/>
  <c r="J8" i="24"/>
  <c r="F51" i="24"/>
  <c r="E51" i="24"/>
  <c r="D51" i="24"/>
  <c r="C51" i="24"/>
  <c r="D52" i="23"/>
  <c r="C52" i="23"/>
  <c r="E52" i="23"/>
  <c r="F52" i="23"/>
  <c r="G52" i="23"/>
  <c r="G51" i="22" l="1"/>
  <c r="F51" i="22"/>
  <c r="E51" i="22"/>
  <c r="D51" i="22"/>
  <c r="C51" i="22"/>
  <c r="C50" i="18" l="1"/>
  <c r="E50" i="18"/>
  <c r="D50" i="18"/>
  <c r="E51" i="17" l="1"/>
  <c r="C50" i="15" l="1"/>
  <c r="G50" i="19" l="1"/>
  <c r="C51" i="20" l="1"/>
  <c r="D51" i="20"/>
  <c r="E51" i="20"/>
  <c r="F51" i="20"/>
  <c r="G51" i="20"/>
  <c r="F50" i="19" l="1"/>
  <c r="E50" i="19"/>
  <c r="D50" i="19"/>
  <c r="C50" i="19"/>
  <c r="G51" i="17" l="1"/>
  <c r="C51" i="17"/>
  <c r="D51" i="17"/>
  <c r="F51" i="17"/>
  <c r="G50" i="18" l="1"/>
  <c r="F50" i="18"/>
  <c r="G50" i="15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<sst xmlns="http://schemas.openxmlformats.org/spreadsheetml/2006/main" count="1308" uniqueCount="80">
  <si>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</si>
  <si>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</si>
  <si>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</si>
  <si>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</si>
  <si>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</si>
  <si>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</si>
  <si>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</si>
  <si>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</si>
  <si>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</si>
  <si>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</si>
  <si>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</si>
  <si>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</si>
  <si>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</si>
  <si>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</si>
  <si>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</si>
  <si>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</si>
  <si>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</si>
  <si>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</si>
  <si>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</si>
  <si>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</si>
  <si>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</si>
  <si>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</si>
  <si>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</si>
  <si>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</si>
  <si>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</si>
  <si>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</si>
  <si>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</si>
  <si>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</si>
  <si>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</si>
  <si>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</si>
  <si>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</si>
  <si>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</si>
  <si>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</si>
  <si>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</si>
  <si>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</si>
  <si>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</si>
  <si>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</si>
  <si>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</si>
  <si>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</si>
  <si>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</si>
  <si>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</si>
  <si>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</si>
  <si>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</si>
  <si>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</si>
  <si>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</si>
  <si>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</si>
  <si>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</si>
  <si>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</si>
  <si>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</si>
  <si>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</si>
  <si>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</si>
  <si>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</si>
  <si>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</si>
  <si>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</si>
  <si>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</si>
  <si>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</si>
  <si>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</si>
  <si>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</si>
  <si>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</si>
  <si>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</si>
  <si>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</si>
  <si>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</si>
  <si>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</si>
  <si>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</si>
  <si>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</si>
  <si>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</si>
  <si>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</si>
  <si>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</si>
  <si>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</si>
  <si>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</si>
  <si>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</si>
  <si>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</si>
  <si>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</si>
  <si>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</si>
  <si>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 LP</t>
  </si>
  <si>
    <t>NB Partners Fund IV</t>
  </si>
  <si>
    <t>Oaktree Real Estate Opportunities Fund IX L.P.</t>
  </si>
  <si>
    <t>Waterton Residential Property Venture XV</t>
  </si>
  <si>
    <t>WCP NewCold III, LP</t>
  </si>
  <si>
    <t>Principal Data Center Growth &amp; Income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</si>
</sst>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[$€-2]\ #,##0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6" fontId="7" fillId="0" borderId="0"/>
    <xf numFmtId="166" fontId="7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0" fillId="3" borderId="1" xfId="0" applyFill="1" applyBorder="1"/>
    <xf numFmtId="3" fontId="3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 vertical="top" wrapText="1"/>
    </xf>
  </cellXfs>
  <cellStyles count="94">
    <cellStyle name="Comma 10" xfId="90" xr:uid="{94F0DCEC-F7FD-4599-9B05-9BD9CE9BFE80}"/>
    <cellStyle name="Comma 2" xfId="46" xr:uid="{369D7528-DF43-4CC3-8DA5-A54F8FD359E2}"/>
    <cellStyle name="Comma 3" xfId="47" xr:uid="{09684FB0-A337-40CD-89C4-E4310081ED9B}"/>
    <cellStyle name="Comma 4" xfId="48" xr:uid="{5122FA3F-F031-4E7B-98BE-D1ED614EDA89}"/>
    <cellStyle name="Comma 5" xfId="92" xr:uid="{BD3B1DED-6CDA-4994-AE49-D082D15E2B44}"/>
    <cellStyle name="Comma 6" xfId="87" xr:uid="{DEDADE2A-26CE-4120-A50E-3A98DC34F7A8}"/>
    <cellStyle name="Comma 7" xfId="89" xr:uid="{D53EE824-5BD8-4228-945E-A896C02216DD}"/>
    <cellStyle name="Comma 9" xfId="88" xr:uid="{028DC84F-1F53-423D-8B3C-3D6DC20D4B39}"/>
    <cellStyle name="Currency 2" xfId="50" xr:uid="{5A1723E4-1FFA-48B4-BFC7-9848EFDBF9DF}"/>
    <cellStyle name="Currency 3" xfId="51" xr:uid="{D92B23CD-D458-4140-8103-FB4809EA749F}"/>
    <cellStyle name="Currency 4" xfId="52" xr:uid="{8F15ECB6-F486-47C4-981E-B1098821BBBF}"/>
    <cellStyle name="Currency 5" xfId="86" xr:uid="{476D57FD-2721-426A-85C8-BF412CB56153}"/>
    <cellStyle name="Currency 6" xfId="49" xr:uid="{07CC42D8-65E7-47E9-AE99-900B45CFBB89}"/>
    <cellStyle name="Normal" xfId="0" builtinId="0"/>
    <cellStyle name="Normal 10" xfId="10" xr:uid="{7F43257A-7943-4364-A05A-5A96A905A1C1}"/>
    <cellStyle name="Normal 11" xfId="12" xr:uid="{9D26EBF1-88C0-4825-987B-30F0F7095C67}"/>
    <cellStyle name="Normal 11 2" xfId="53" xr:uid="{657119B8-D9C4-4E13-A81E-5846F1E4EE34}"/>
    <cellStyle name="Normal 12" xfId="11" xr:uid="{8015011D-C586-4B29-9088-3206A98B7F83}"/>
    <cellStyle name="Normal 12 2" xfId="54" xr:uid="{9F210744-84D0-45DA-8ABD-D6250C431C4D}"/>
    <cellStyle name="Normal 13" xfId="13" xr:uid="{1011600C-D316-4220-A3F1-420D965AD1B6}"/>
    <cellStyle name="Normal 14" xfId="9" xr:uid="{CB9A9579-2981-4B1C-9FC1-B7E39CA63404}"/>
    <cellStyle name="Normal 15" xfId="14" xr:uid="{1520B95F-8554-49F7-B42A-B0CDE21CC0CE}"/>
    <cellStyle name="Normal 16" xfId="15" xr:uid="{71E07F0D-1C88-4809-A33E-C560B3ED6256}"/>
    <cellStyle name="Normal 16 2" xfId="55" xr:uid="{CC4C93D1-E905-4136-8B60-8226EECE165E}"/>
    <cellStyle name="Normal 17" xfId="16" xr:uid="{F988AC5D-6660-4617-BE55-31E546EBE4DD}"/>
    <cellStyle name="Normal 18" xfId="18" xr:uid="{D6FFDA59-4EFF-4AEF-8264-9162612D7E33}"/>
    <cellStyle name="Normal 19" xfId="19" xr:uid="{FA9ED771-C404-4C3B-B6E6-0D42FD7C3664}"/>
    <cellStyle name="Normal 2" xfId="2" xr:uid="{5E849853-8A6E-4E37-B7B7-904633327C37}"/>
    <cellStyle name="Normal 2 2" xfId="37" xr:uid="{CF495CD8-97E2-40E8-BE2E-73CCFF80C5C6}"/>
    <cellStyle name="Normal 2 2 2" xfId="56" xr:uid="{8F9FB5FC-7A30-45AD-A223-274134DB9BF9}"/>
    <cellStyle name="Normal 2 2 3" xfId="91" xr:uid="{689055A6-19F2-46E1-8B8A-3975B732D182}"/>
    <cellStyle name="Normal 2 3" xfId="45" xr:uid="{E870E615-8A63-4791-A22C-E3A830AC6F90}"/>
    <cellStyle name="Normal 20" xfId="20" xr:uid="{D2C8C2AC-9FA3-4F70-BE47-D8ED0C64AB20}"/>
    <cellStyle name="Normal 21" xfId="17" xr:uid="{4CB1C1AF-A68F-4E66-B7F2-17AD906A5AC3}"/>
    <cellStyle name="Normal 21 2" xfId="57" xr:uid="{6FD2514E-BD58-44DF-80A4-93327BFB55C6}"/>
    <cellStyle name="Normal 22" xfId="21" xr:uid="{4B8877E9-1722-43DF-849F-FAADBCA258D3}"/>
    <cellStyle name="Normal 23" xfId="22" xr:uid="{A1F97DC5-76AA-491B-B813-0577041A00D9}"/>
    <cellStyle name="Normal 24" xfId="23" xr:uid="{6E23FCE7-20AF-4C93-8585-A236EC19740D}"/>
    <cellStyle name="Normal 25" xfId="24" xr:uid="{C367270A-865E-49DF-806F-10CA4BF3832C}"/>
    <cellStyle name="Normal 26" xfId="25" xr:uid="{E9FDADD0-D5BE-45BB-BA1F-0F9EDC7F7C62}"/>
    <cellStyle name="Normal 27" xfId="26" xr:uid="{3F60FB2F-B9D4-43C9-BF50-B628522394FD}"/>
    <cellStyle name="Normal 28" xfId="27" xr:uid="{E0ED20EE-59DB-4A54-A30B-1D005C2CAC36}"/>
    <cellStyle name="Normal 29" xfId="28" xr:uid="{6C182CC8-210B-489B-B8B0-F71DBA77BB3B}"/>
    <cellStyle name="Normal 3" xfId="3" xr:uid="{870AD81F-29E0-41C8-8B62-29341BF6C190}"/>
    <cellStyle name="Normal 3 2" xfId="35" xr:uid="{6FF1BD6B-738B-41E1-BFE5-1F0ACD3ACF7C}"/>
    <cellStyle name="Normal 3 3" xfId="44" xr:uid="{FBBF4D9B-9F8C-4CD7-9616-0199C5C1A3D9}"/>
    <cellStyle name="Normal 30" xfId="29" xr:uid="{596B56A0-7FC0-4BC3-94D2-B343B4C75BE4}"/>
    <cellStyle name="Normal 31" xfId="30" xr:uid="{23F72389-CD14-4AD2-B9CD-8A029AF40290}"/>
    <cellStyle name="Normal 32" xfId="31" xr:uid="{AEA14E3E-2A81-4734-988A-BBF7349777B2}"/>
    <cellStyle name="Normal 33" xfId="32" xr:uid="{F6DC46DB-FE25-40BB-A082-FAEDE9FA5A8E}"/>
    <cellStyle name="Normal 34" xfId="34" xr:uid="{8BEA7C10-1FEA-4F6C-9241-49981D78E1C8}"/>
    <cellStyle name="Normal 35" xfId="33" xr:uid="{E762255D-3B70-41BE-95E4-B25CCF782FCF}"/>
    <cellStyle name="Normal 36" xfId="39" xr:uid="{7921632B-EEC9-4609-A3AD-FB81FF64ECFD}"/>
    <cellStyle name="Normal 37" xfId="40" xr:uid="{B683909F-BC9B-4288-8833-408127E6F87B}"/>
    <cellStyle name="Normal 38" xfId="93" xr:uid="{62DEBC2C-5E79-447D-A628-B40D43D69BC7}"/>
    <cellStyle name="Normal 4" xfId="1" xr:uid="{15BD895E-8450-4EB0-A490-514A203E5D4F}"/>
    <cellStyle name="Normal 4 2" xfId="42" xr:uid="{6B40EB8F-BCAA-48D8-ADFF-D62457DB8BCD}"/>
    <cellStyle name="Normal 4 2 2" xfId="59" xr:uid="{263D70D9-E3BE-48EA-9FB5-CA367C7A7A25}"/>
    <cellStyle name="Normal 4 3" xfId="58" xr:uid="{AA4C9481-4A29-419A-B344-6D4C6AAF48DF}"/>
    <cellStyle name="Normal 5" xfId="4" xr:uid="{5358F50D-D9AB-4652-AD7E-3D1FDD945495}"/>
    <cellStyle name="Normal 5 2" xfId="41" xr:uid="{1A80EBD6-6F65-4EFE-8176-0E7B584105D5}"/>
    <cellStyle name="Normal 5 3" xfId="60" xr:uid="{E51D57DE-A9E0-4E92-AF95-9AC05C57C098}"/>
    <cellStyle name="Normal 6" xfId="5" xr:uid="{D7DDB713-B739-4576-9F85-DBE1A3098780}"/>
    <cellStyle name="Normal 7" xfId="6" xr:uid="{74DDA49E-C8AC-4D82-8C86-EE64F4F07E1A}"/>
    <cellStyle name="Normal 8" xfId="7" xr:uid="{62667776-9231-4153-B3EA-69884C03020B}"/>
    <cellStyle name="Normal 9" xfId="8" xr:uid="{67C92090-7990-4A6B-8FAE-AA09A370545D}"/>
    <cellStyle name="Percent 10" xfId="61" xr:uid="{1AB54852-128B-457C-BA01-4DC2127F2F55}"/>
    <cellStyle name="Percent 12" xfId="62" xr:uid="{1A12EE44-3133-4C7F-8F3A-F2B4BD5DC4A1}"/>
    <cellStyle name="Percent 13" xfId="63" xr:uid="{9C315AFF-DD86-4285-94FA-C03723E02D3F}"/>
    <cellStyle name="Percent 2" xfId="38" xr:uid="{D19C80B8-4D46-47EF-9AB6-1478118B714D}"/>
    <cellStyle name="Percent 2 2" xfId="64" xr:uid="{F984C69D-C328-4567-950D-1A375F4B1319}"/>
    <cellStyle name="Percent 21" xfId="65" xr:uid="{CD86D2BE-75A6-4E69-88D7-779424F975B9}"/>
    <cellStyle name="Percent 22" xfId="66" xr:uid="{3E5FB7A0-4EE1-4BFA-B3A1-4384FE1D6998}"/>
    <cellStyle name="Percent 23" xfId="67" xr:uid="{11A1B3F5-7CAD-4A75-8C35-378C54139338}"/>
    <cellStyle name="Percent 24" xfId="68" xr:uid="{92A6A539-622D-4759-999F-06543DB5667E}"/>
    <cellStyle name="Percent 25" xfId="69" xr:uid="{515C5791-05B0-4EBD-87F0-AF56D35D7989}"/>
    <cellStyle name="Percent 26" xfId="70" xr:uid="{E1CABC26-4C37-48AC-A0A4-74286439D0C5}"/>
    <cellStyle name="Percent 27" xfId="71" xr:uid="{685D93F9-AABE-4A0B-864A-7A14B9B0C4F7}"/>
    <cellStyle name="Percent 28" xfId="72" xr:uid="{22764EE3-7646-43C0-BCDB-10717FDD1BA6}"/>
    <cellStyle name="Percent 29" xfId="73" xr:uid="{8873CA51-5639-46C0-ADA6-2DD0129AE4DC}"/>
    <cellStyle name="Percent 3" xfId="36" xr:uid="{E31DD775-3636-49CB-996C-DE60F50C4280}"/>
    <cellStyle name="Percent 3 2" xfId="74" xr:uid="{B2219BEC-7686-45F5-9883-FA52AC334B37}"/>
    <cellStyle name="Percent 30" xfId="75" xr:uid="{C85D7B6C-E863-483A-AFF9-857DC94F0619}"/>
    <cellStyle name="Percent 31" xfId="76" xr:uid="{03142593-DEE7-4CB0-8CD4-F8A0F1C2479F}"/>
    <cellStyle name="Percent 32" xfId="77" xr:uid="{997433EC-E076-41AB-A425-BF10EC6D97E5}"/>
    <cellStyle name="Percent 33" xfId="78" xr:uid="{9D348D26-5FA4-4D4C-B50A-680D212FE662}"/>
    <cellStyle name="Percent 34" xfId="79" xr:uid="{EDFE6E98-5347-4077-BEE9-0EA1AE1A2298}"/>
    <cellStyle name="Percent 35" xfId="80" xr:uid="{6349EB6A-7971-4D5E-8F6B-0F4EFE88C187}"/>
    <cellStyle name="Percent 37" xfId="81" xr:uid="{90D7B6CD-6B60-4E13-9084-FABFC5A307F6}"/>
    <cellStyle name="Percent 38" xfId="82" xr:uid="{D5F5A512-61F7-4486-9169-E928B09E4626}"/>
    <cellStyle name="Percent 4" xfId="43" xr:uid="{E0AFF100-45D1-4130-A5C7-B4FF34DEA06E}"/>
    <cellStyle name="Percent 4 2" xfId="83" xr:uid="{EBEF3CDC-230E-45AE-8F1E-BF05D3E5C266}"/>
    <cellStyle name="Percent 5" xfId="84" xr:uid="{1C9004BE-F14F-4389-8597-78AFFB3A42B2}"/>
    <cellStyle name="Percent 6" xfId="85" xr:uid="{0A02C08F-E991-4C6B-B7F2-66BC6819C9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54B4-3A1D-4678-AE22-0AA14AF60DC9}">
  <dimension ref="A1:J55"/>
  <sheetViews>
    <sheetView tabSelected="1" zoomScale="80" zoomScaleNormal="80" workbookViewId="0">
      <pane ySplit="3" topLeftCell="A4" activePane="bottomLeft" state="frozen"/>
      <selection pane="bottomLeft" activeCell="B57" sqref="B57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2" width="13.21875" style="7" bestFit="1" customWidth="1"/>
    <col min="13" max="13" width="12.44140625" style="7" bestFit="1" customWidth="1"/>
    <col min="14" max="16" width="9.21875" style="7"/>
    <col min="17" max="17" width="23.21875" style="7" bestFit="1" customWidth="1"/>
    <col min="18" max="18" width="29.21875" style="7" bestFit="1" customWidth="1"/>
    <col min="19" max="19" width="12.21875" style="7" bestFit="1" customWidth="1"/>
    <col min="20" max="20" width="13.77734375" style="7" bestFit="1" customWidth="1"/>
    <col min="21" max="21" width="14.21875" style="7" bestFit="1" customWidth="1"/>
    <col min="22" max="22" width="12.44140625" style="7" bestFit="1" customWidth="1"/>
    <col min="23" max="23" width="20.21875" style="7" bestFit="1" customWidth="1"/>
    <col min="24" max="24" width="8.21875" style="7" bestFit="1" customWidth="1"/>
    <col min="25" max="16384" width="9.21875" style="7"/>
  </cols>
  <sheetData>
    <row r="1" spans="1:10" x14ac:dyDescent="0.3">
      <c r="B1"/>
    </row>
    <row r="2" spans="1:10" x14ac:dyDescent="0.3">
      <c r="A2" s="16">
        <v>45747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2484515</v>
      </c>
      <c r="F4" s="2">
        <v>25000000</v>
      </c>
      <c r="G4" s="2">
        <v>0</v>
      </c>
      <c r="H4" s="17">
        <v>1.270975720378912</v>
      </c>
      <c r="I4" s="4">
        <v>7.7251463885967597</v>
      </c>
      <c r="J4" s="10">
        <v>45747</v>
      </c>
    </row>
    <row r="5" spans="1:10" x14ac:dyDescent="0.3">
      <c r="A5" s="1">
        <v>2006</v>
      </c>
      <c r="B5" s="2" t="s">
        <v>39</v>
      </c>
      <c r="C5" s="2">
        <v>0</v>
      </c>
      <c r="D5" s="2">
        <v>0</v>
      </c>
      <c r="E5" s="2">
        <v>215396</v>
      </c>
      <c r="F5" s="2">
        <v>25533001</v>
      </c>
      <c r="G5" s="2">
        <v>1608761</v>
      </c>
      <c r="H5" s="17">
        <v>0.53509110262375315</v>
      </c>
      <c r="I5" s="4">
        <v>-8.9113211707764428</v>
      </c>
      <c r="J5" s="10">
        <v>45747</v>
      </c>
    </row>
    <row r="6" spans="1:10" x14ac:dyDescent="0.3">
      <c r="A6" s="1">
        <v>2017</v>
      </c>
      <c r="B6" s="3" t="s">
        <v>44</v>
      </c>
      <c r="C6" s="2">
        <v>0</v>
      </c>
      <c r="D6" s="2">
        <v>800000</v>
      </c>
      <c r="E6" s="2">
        <v>25591013</v>
      </c>
      <c r="F6" s="2">
        <v>20000000</v>
      </c>
      <c r="G6" s="2">
        <v>2015220</v>
      </c>
      <c r="H6" s="17">
        <v>1.8617291816845698</v>
      </c>
      <c r="I6" s="4">
        <v>10.703074888893681</v>
      </c>
      <c r="J6" s="10">
        <v>45747</v>
      </c>
    </row>
    <row r="7" spans="1:10" x14ac:dyDescent="0.3">
      <c r="A7" s="1">
        <v>2019</v>
      </c>
      <c r="B7" s="3" t="s">
        <v>54</v>
      </c>
      <c r="C7" s="2">
        <v>0</v>
      </c>
      <c r="D7" s="2">
        <v>0</v>
      </c>
      <c r="E7" s="2">
        <v>33335901</v>
      </c>
      <c r="F7" s="2">
        <v>35000000</v>
      </c>
      <c r="G7" s="2">
        <v>0</v>
      </c>
      <c r="H7" s="17">
        <v>1.0777417902574258</v>
      </c>
      <c r="I7" s="4">
        <v>2.2770751389590949</v>
      </c>
      <c r="J7" s="10">
        <v>45747</v>
      </c>
    </row>
    <row r="8" spans="1:10" x14ac:dyDescent="0.3">
      <c r="A8" s="1">
        <v>2015</v>
      </c>
      <c r="B8" s="3" t="s">
        <v>34</v>
      </c>
      <c r="C8" s="2">
        <v>0</v>
      </c>
      <c r="D8" s="2">
        <v>54382</v>
      </c>
      <c r="E8" s="2">
        <v>11705414</v>
      </c>
      <c r="F8" s="2">
        <v>20000000</v>
      </c>
      <c r="G8" s="2">
        <v>0</v>
      </c>
      <c r="H8" s="17">
        <v>1.5118425499999999</v>
      </c>
      <c r="I8" s="17">
        <v>6.3560629899218846</v>
      </c>
      <c r="J8" s="10">
        <v>45747</v>
      </c>
    </row>
    <row r="9" spans="1:10" x14ac:dyDescent="0.3">
      <c r="A9" s="1">
        <v>2012</v>
      </c>
      <c r="B9" s="2" t="s">
        <v>10</v>
      </c>
      <c r="C9" s="2">
        <v>0</v>
      </c>
      <c r="D9" s="2">
        <v>0</v>
      </c>
      <c r="E9" s="2">
        <v>8881845</v>
      </c>
      <c r="F9" s="2">
        <v>20000000</v>
      </c>
      <c r="G9" s="2">
        <v>0</v>
      </c>
      <c r="H9" s="17">
        <v>1.3535615596880228</v>
      </c>
      <c r="I9" s="4">
        <v>6.9555115805995493</v>
      </c>
      <c r="J9" s="10">
        <v>45747</v>
      </c>
    </row>
    <row r="10" spans="1:10" x14ac:dyDescent="0.3">
      <c r="A10" s="1">
        <v>2019</v>
      </c>
      <c r="B10" s="2" t="s">
        <v>58</v>
      </c>
      <c r="C10" s="2">
        <v>536285</v>
      </c>
      <c r="D10" s="2">
        <v>0</v>
      </c>
      <c r="E10" s="2">
        <v>13254220</v>
      </c>
      <c r="F10" s="2">
        <v>20000000</v>
      </c>
      <c r="G10" s="2">
        <v>5063105</v>
      </c>
      <c r="H10" s="17">
        <v>1.2876900648143994</v>
      </c>
      <c r="I10" s="4">
        <v>11.985404677808219</v>
      </c>
      <c r="J10" s="10">
        <v>45747</v>
      </c>
    </row>
    <row r="11" spans="1:10" x14ac:dyDescent="0.3">
      <c r="A11" s="1">
        <v>2022</v>
      </c>
      <c r="B11" s="2" t="s">
        <v>69</v>
      </c>
      <c r="C11" s="2">
        <v>2271286</v>
      </c>
      <c r="D11" s="2">
        <v>310583</v>
      </c>
      <c r="E11" s="2">
        <v>39013914</v>
      </c>
      <c r="F11" s="2">
        <v>50000000</v>
      </c>
      <c r="G11" s="2">
        <v>14836191</v>
      </c>
      <c r="H11" s="17">
        <v>1.0978086251921031</v>
      </c>
      <c r="I11" s="4">
        <v>5.6490609270951841</v>
      </c>
      <c r="J11" s="10">
        <v>45747</v>
      </c>
    </row>
    <row r="12" spans="1:10" x14ac:dyDescent="0.3">
      <c r="A12" s="1">
        <v>2006</v>
      </c>
      <c r="B12" s="2" t="s">
        <v>48</v>
      </c>
      <c r="C12" s="2">
        <v>0</v>
      </c>
      <c r="D12" s="2">
        <v>0</v>
      </c>
      <c r="E12" s="2">
        <v>58783</v>
      </c>
      <c r="F12" s="2">
        <v>30000000</v>
      </c>
      <c r="G12" s="2">
        <v>33153</v>
      </c>
      <c r="H12" s="17">
        <v>1.2207630297795589</v>
      </c>
      <c r="I12" s="4">
        <v>3.0353140644949539</v>
      </c>
      <c r="J12" s="10">
        <v>45747</v>
      </c>
    </row>
    <row r="13" spans="1:10" x14ac:dyDescent="0.3">
      <c r="A13" s="1">
        <v>2020</v>
      </c>
      <c r="B13" s="2" t="s">
        <v>61</v>
      </c>
      <c r="C13" s="2">
        <v>0</v>
      </c>
      <c r="D13" s="2">
        <v>0</v>
      </c>
      <c r="E13" s="2">
        <v>41750575</v>
      </c>
      <c r="F13" s="2">
        <v>40000000</v>
      </c>
      <c r="G13" s="2">
        <v>10141449</v>
      </c>
      <c r="H13" s="17">
        <v>1.3897653022164957</v>
      </c>
      <c r="I13" s="17">
        <v>10.537677021580084</v>
      </c>
      <c r="J13" s="10">
        <v>45747</v>
      </c>
    </row>
    <row r="14" spans="1:10" x14ac:dyDescent="0.3">
      <c r="A14" s="1">
        <v>2007</v>
      </c>
      <c r="B14" s="2" t="s">
        <v>13</v>
      </c>
      <c r="C14" s="2">
        <v>0</v>
      </c>
      <c r="D14" s="2">
        <v>0</v>
      </c>
      <c r="E14" s="2">
        <v>2312723</v>
      </c>
      <c r="F14" s="2">
        <v>15000000</v>
      </c>
      <c r="G14" s="2">
        <v>0</v>
      </c>
      <c r="H14" s="17">
        <v>1.41624001005657</v>
      </c>
      <c r="I14" s="4">
        <v>6.4034088947299228</v>
      </c>
      <c r="J14" s="10">
        <v>45747</v>
      </c>
    </row>
    <row r="15" spans="1:10" x14ac:dyDescent="0.3">
      <c r="A15" s="1">
        <v>2012</v>
      </c>
      <c r="B15" s="3" t="s">
        <v>2</v>
      </c>
      <c r="C15" s="2">
        <v>0</v>
      </c>
      <c r="D15" s="2">
        <v>34575</v>
      </c>
      <c r="E15" s="2">
        <v>7801588</v>
      </c>
      <c r="F15" s="2">
        <v>25000000</v>
      </c>
      <c r="G15" s="2">
        <v>0</v>
      </c>
      <c r="H15" s="17">
        <v>1.1349871396000002</v>
      </c>
      <c r="I15" s="4">
        <v>1.5327470270193322</v>
      </c>
      <c r="J15" s="10">
        <v>45747</v>
      </c>
    </row>
    <row r="16" spans="1:10" x14ac:dyDescent="0.3">
      <c r="A16" s="1">
        <v>2022</v>
      </c>
      <c r="B16" s="3" t="s">
        <v>71</v>
      </c>
      <c r="C16" s="2">
        <v>351688</v>
      </c>
      <c r="D16" s="2">
        <v>336308</v>
      </c>
      <c r="E16" s="2">
        <v>68710171</v>
      </c>
      <c r="F16" s="2">
        <v>100000000</v>
      </c>
      <c r="G16" s="2">
        <v>0</v>
      </c>
      <c r="H16" s="17">
        <v>0.70779351109252986</v>
      </c>
      <c r="I16" s="4">
        <v>-14.47555234583584</v>
      </c>
      <c r="J16" s="10">
        <v>45747</v>
      </c>
    </row>
    <row r="17" spans="1:10" x14ac:dyDescent="0.3">
      <c r="A17" s="1">
        <v>2011</v>
      </c>
      <c r="B17" s="3" t="s">
        <v>8</v>
      </c>
      <c r="C17" s="2">
        <v>0</v>
      </c>
      <c r="D17" s="2">
        <v>0</v>
      </c>
      <c r="E17" s="2">
        <v>2834147</v>
      </c>
      <c r="F17" s="2">
        <v>25000000</v>
      </c>
      <c r="G17" s="2">
        <v>518518</v>
      </c>
      <c r="H17" s="17">
        <v>1.1601851375052488</v>
      </c>
      <c r="I17" s="4">
        <v>4.520947324739244</v>
      </c>
      <c r="J17" s="10">
        <v>45747</v>
      </c>
    </row>
    <row r="18" spans="1:10" x14ac:dyDescent="0.3">
      <c r="A18" s="1">
        <v>2014</v>
      </c>
      <c r="B18" s="2" t="s">
        <v>73</v>
      </c>
      <c r="C18" s="2">
        <v>0</v>
      </c>
      <c r="D18" s="2">
        <v>0</v>
      </c>
      <c r="E18" s="2">
        <v>31294490</v>
      </c>
      <c r="F18" s="2">
        <v>75000000</v>
      </c>
      <c r="G18" s="2">
        <v>75000000</v>
      </c>
      <c r="H18" s="17">
        <v>1.0431496558133333</v>
      </c>
      <c r="I18" s="4">
        <v>5.6141531298854241</v>
      </c>
      <c r="J18" s="10">
        <v>45747</v>
      </c>
    </row>
    <row r="19" spans="1:10" x14ac:dyDescent="0.3">
      <c r="A19" s="1">
        <v>2023</v>
      </c>
      <c r="B19" s="2" t="s">
        <v>9</v>
      </c>
      <c r="C19" s="2">
        <v>0</v>
      </c>
      <c r="D19" s="2">
        <v>79698</v>
      </c>
      <c r="E19" s="2">
        <v>12099478</v>
      </c>
      <c r="F19" s="2">
        <v>20000000</v>
      </c>
      <c r="G19" s="2">
        <v>0</v>
      </c>
      <c r="H19" s="17">
        <v>1.1592308417216481</v>
      </c>
      <c r="I19" s="4">
        <v>2.4396716147758957</v>
      </c>
      <c r="J19" s="10">
        <v>45747</v>
      </c>
    </row>
    <row r="20" spans="1:10" x14ac:dyDescent="0.3">
      <c r="A20" s="1">
        <v>2015</v>
      </c>
      <c r="B20" s="2" t="s">
        <v>67</v>
      </c>
      <c r="C20" s="2">
        <v>0</v>
      </c>
      <c r="D20" s="2">
        <v>2085067</v>
      </c>
      <c r="E20" s="2">
        <v>29558207</v>
      </c>
      <c r="F20" s="2">
        <v>40000000</v>
      </c>
      <c r="G20" s="2">
        <v>14368493</v>
      </c>
      <c r="H20" s="17">
        <v>1.2628002335773281</v>
      </c>
      <c r="I20" s="4">
        <v>9.854795370429791</v>
      </c>
      <c r="J20" s="10">
        <v>45747</v>
      </c>
    </row>
    <row r="21" spans="1:10" x14ac:dyDescent="0.3">
      <c r="A21" s="1">
        <v>2012</v>
      </c>
      <c r="B21" s="2" t="s">
        <v>6</v>
      </c>
      <c r="C21" s="2">
        <v>0</v>
      </c>
      <c r="D21" s="2">
        <v>0</v>
      </c>
      <c r="E21" s="2">
        <v>19756366</v>
      </c>
      <c r="F21" s="2">
        <v>20000000</v>
      </c>
      <c r="G21" s="2">
        <v>1398149</v>
      </c>
      <c r="H21" s="17">
        <v>1.495837541130544</v>
      </c>
      <c r="I21" s="4">
        <v>4.2822240566483094</v>
      </c>
      <c r="J21" s="10">
        <v>45747</v>
      </c>
    </row>
    <row r="22" spans="1:10" x14ac:dyDescent="0.3">
      <c r="A22" s="1">
        <v>2021</v>
      </c>
      <c r="B22" s="2" t="s">
        <v>45</v>
      </c>
      <c r="C22" s="2">
        <v>288920</v>
      </c>
      <c r="D22" s="2">
        <v>61152</v>
      </c>
      <c r="E22" s="2">
        <v>11972202</v>
      </c>
      <c r="F22" s="2">
        <v>25000000</v>
      </c>
      <c r="G22" s="2">
        <v>2041596</v>
      </c>
      <c r="H22" s="17">
        <v>0.91566485286221655</v>
      </c>
      <c r="I22" s="4">
        <v>-2.2071404948845741</v>
      </c>
      <c r="J22" s="10">
        <v>45747</v>
      </c>
    </row>
    <row r="23" spans="1:10" x14ac:dyDescent="0.3">
      <c r="A23" s="1">
        <v>2004</v>
      </c>
      <c r="B23" s="3" t="s">
        <v>3</v>
      </c>
      <c r="C23" s="2">
        <v>187817</v>
      </c>
      <c r="D23" s="2">
        <v>1419396</v>
      </c>
      <c r="E23" s="2">
        <v>185537664</v>
      </c>
      <c r="F23" s="2">
        <v>63867553</v>
      </c>
      <c r="G23" s="2">
        <v>0</v>
      </c>
      <c r="H23" s="17">
        <v>2.001938094335808</v>
      </c>
      <c r="I23" s="4">
        <v>6.0887815181315474</v>
      </c>
      <c r="J23" s="10">
        <v>45747</v>
      </c>
    </row>
    <row r="24" spans="1:10" x14ac:dyDescent="0.3">
      <c r="A24" s="1">
        <v>2015</v>
      </c>
      <c r="B24" s="3" t="s">
        <v>4</v>
      </c>
      <c r="C24" s="2">
        <v>18803</v>
      </c>
      <c r="D24" s="2">
        <v>28446</v>
      </c>
      <c r="E24" s="2">
        <v>13351673</v>
      </c>
      <c r="F24" s="2">
        <v>50000000</v>
      </c>
      <c r="G24" s="2">
        <v>0</v>
      </c>
      <c r="H24" s="17">
        <v>0.7873190948269595</v>
      </c>
      <c r="I24" s="4">
        <v>-5.2729697889910554</v>
      </c>
      <c r="J24" s="10">
        <v>45747</v>
      </c>
    </row>
    <row r="25" spans="1:10" x14ac:dyDescent="0.3">
      <c r="A25" s="1">
        <v>2005</v>
      </c>
      <c r="B25" s="3" t="s">
        <v>5</v>
      </c>
      <c r="C25" s="2">
        <v>0</v>
      </c>
      <c r="D25" s="2">
        <v>168</v>
      </c>
      <c r="E25" s="2">
        <v>74041095</v>
      </c>
      <c r="F25" s="2">
        <v>30000000</v>
      </c>
      <c r="G25" s="2">
        <v>0</v>
      </c>
      <c r="H25" s="17">
        <v>2.5082966404854408</v>
      </c>
      <c r="I25" s="4">
        <v>5.0541660331845373</v>
      </c>
      <c r="J25" s="10">
        <v>45747</v>
      </c>
    </row>
    <row r="26" spans="1:10" x14ac:dyDescent="0.3">
      <c r="A26" s="1">
        <v>2019</v>
      </c>
      <c r="B26" s="3" t="s">
        <v>56</v>
      </c>
      <c r="C26" s="2">
        <v>1117302</v>
      </c>
      <c r="D26" s="2">
        <v>1117302</v>
      </c>
      <c r="E26" s="2">
        <v>95576308</v>
      </c>
      <c r="F26" s="2">
        <v>85000000</v>
      </c>
      <c r="G26" s="2">
        <v>0</v>
      </c>
      <c r="H26" s="17">
        <v>1.1471725129928028</v>
      </c>
      <c r="I26" s="4">
        <v>4.7528077242096067</v>
      </c>
      <c r="J26" s="10">
        <v>45747</v>
      </c>
    </row>
    <row r="27" spans="1:10" x14ac:dyDescent="0.3">
      <c r="A27" s="1">
        <v>2008</v>
      </c>
      <c r="B27" s="2" t="s">
        <v>17</v>
      </c>
      <c r="C27" s="2">
        <v>0</v>
      </c>
      <c r="D27" s="2">
        <v>0</v>
      </c>
      <c r="E27" s="2">
        <v>-3401240</v>
      </c>
      <c r="F27" s="2">
        <v>20000000</v>
      </c>
      <c r="G27" s="2">
        <v>0</v>
      </c>
      <c r="H27" s="17">
        <v>2.3478092603412756E-2</v>
      </c>
      <c r="I27" s="4">
        <v>0</v>
      </c>
      <c r="J27" s="10">
        <v>45747</v>
      </c>
    </row>
    <row r="28" spans="1:10" x14ac:dyDescent="0.3">
      <c r="A28" s="1">
        <v>2018</v>
      </c>
      <c r="B28" s="2" t="s">
        <v>70</v>
      </c>
      <c r="C28" s="2">
        <v>3589744</v>
      </c>
      <c r="D28" s="2">
        <v>0</v>
      </c>
      <c r="E28" s="2">
        <v>41418645</v>
      </c>
      <c r="F28" s="2">
        <v>50000000</v>
      </c>
      <c r="G28" s="2">
        <v>6666667</v>
      </c>
      <c r="H28" s="17">
        <v>0.95581487480661809</v>
      </c>
      <c r="I28" s="4">
        <v>-2.82028521047889</v>
      </c>
      <c r="J28" s="10">
        <v>45747</v>
      </c>
    </row>
    <row r="29" spans="1:10" x14ac:dyDescent="0.3">
      <c r="A29" s="1">
        <v>2022</v>
      </c>
      <c r="B29" s="2" t="s">
        <v>59</v>
      </c>
      <c r="C29" s="2">
        <v>329877</v>
      </c>
      <c r="D29" s="2">
        <v>1979265</v>
      </c>
      <c r="E29" s="2">
        <v>38701353</v>
      </c>
      <c r="F29" s="2">
        <v>35000000</v>
      </c>
      <c r="G29" s="2">
        <v>3331763</v>
      </c>
      <c r="H29" s="17">
        <v>1.4601082031989019</v>
      </c>
      <c r="I29" s="4">
        <v>10.989513981952337</v>
      </c>
      <c r="J29" s="10">
        <v>45747</v>
      </c>
    </row>
    <row r="30" spans="1:10" x14ac:dyDescent="0.3">
      <c r="A30" s="1">
        <v>2016</v>
      </c>
      <c r="B30" s="3" t="s">
        <v>35</v>
      </c>
      <c r="C30" s="2">
        <v>2627055</v>
      </c>
      <c r="D30" s="2">
        <v>2627055</v>
      </c>
      <c r="E30" s="2">
        <v>163644891</v>
      </c>
      <c r="F30" s="2">
        <v>75000000</v>
      </c>
      <c r="G30" s="2">
        <v>0</v>
      </c>
      <c r="H30" s="17">
        <v>2.0810926555542495</v>
      </c>
      <c r="I30" s="4">
        <v>12.66128790671579</v>
      </c>
      <c r="J30" s="10">
        <v>45747</v>
      </c>
    </row>
    <row r="31" spans="1:10" x14ac:dyDescent="0.3">
      <c r="A31" s="1">
        <v>2011</v>
      </c>
      <c r="B31" s="2" t="s">
        <v>19</v>
      </c>
      <c r="C31" s="2">
        <v>0</v>
      </c>
      <c r="D31" s="2">
        <v>0</v>
      </c>
      <c r="E31" s="2">
        <v>21931</v>
      </c>
      <c r="F31" s="2">
        <v>15000000</v>
      </c>
      <c r="G31" s="2">
        <v>0</v>
      </c>
      <c r="H31" s="17">
        <v>1.5504626593174355</v>
      </c>
      <c r="I31" s="4">
        <v>26.345731901930925</v>
      </c>
      <c r="J31" s="10">
        <v>45747</v>
      </c>
    </row>
    <row r="32" spans="1:10" x14ac:dyDescent="0.3">
      <c r="A32" s="1">
        <v>2020</v>
      </c>
      <c r="B32" s="2" t="s">
        <v>74</v>
      </c>
      <c r="C32" s="2">
        <v>2109691</v>
      </c>
      <c r="D32" s="2">
        <v>0</v>
      </c>
      <c r="E32" s="2">
        <v>19982714</v>
      </c>
      <c r="F32" s="2">
        <v>40000000</v>
      </c>
      <c r="G32" s="2">
        <v>19776364</v>
      </c>
      <c r="H32" s="17">
        <v>0.99239296238044716</v>
      </c>
      <c r="I32" s="4">
        <v>-0.81750413220701423</v>
      </c>
      <c r="J32" s="10">
        <v>45747</v>
      </c>
    </row>
    <row r="33" spans="1:10" x14ac:dyDescent="0.3">
      <c r="A33" s="1">
        <v>2023</v>
      </c>
      <c r="B33" s="2" t="s">
        <v>68</v>
      </c>
      <c r="C33" s="2">
        <v>1334684</v>
      </c>
      <c r="D33" s="2">
        <v>0</v>
      </c>
      <c r="E33" s="2">
        <v>26658824</v>
      </c>
      <c r="F33" s="2">
        <v>35437928</v>
      </c>
      <c r="G33" s="2">
        <v>8407514</v>
      </c>
      <c r="H33" s="17">
        <v>0.98950883572334936</v>
      </c>
      <c r="I33" s="4">
        <v>-0.40004945556811888</v>
      </c>
      <c r="J33" s="10">
        <v>45747</v>
      </c>
    </row>
    <row r="34" spans="1:10" x14ac:dyDescent="0.3">
      <c r="A34" s="1">
        <v>2023</v>
      </c>
      <c r="B34" s="2" t="s">
        <v>76</v>
      </c>
      <c r="C34" s="7">
        <v>0</v>
      </c>
      <c r="D34" s="7">
        <v>0</v>
      </c>
      <c r="E34" s="7">
        <v>0</v>
      </c>
      <c r="F34" s="2">
        <v>50000000</v>
      </c>
      <c r="G34" s="2">
        <v>50000000</v>
      </c>
      <c r="J34" s="10">
        <v>45747</v>
      </c>
    </row>
    <row r="35" spans="1:10" x14ac:dyDescent="0.3">
      <c r="A35" s="1">
        <v>2021</v>
      </c>
      <c r="B35" s="2" t="s">
        <v>63</v>
      </c>
      <c r="C35" s="2">
        <v>0</v>
      </c>
      <c r="D35" s="2">
        <v>3148773</v>
      </c>
      <c r="E35" s="2">
        <v>32481643</v>
      </c>
      <c r="F35" s="2">
        <v>50000000</v>
      </c>
      <c r="G35" s="2">
        <v>13500000</v>
      </c>
      <c r="H35" s="17">
        <v>1.0119190171144516</v>
      </c>
      <c r="I35" s="4">
        <v>0.67082784929928252</v>
      </c>
      <c r="J35" s="10">
        <v>45747</v>
      </c>
    </row>
    <row r="36" spans="1:10" x14ac:dyDescent="0.3">
      <c r="A36" s="1">
        <v>2015</v>
      </c>
      <c r="B36" s="3" t="s">
        <v>36</v>
      </c>
      <c r="C36" s="2">
        <v>631561</v>
      </c>
      <c r="D36" s="2">
        <v>631561</v>
      </c>
      <c r="E36" s="2">
        <v>64940700</v>
      </c>
      <c r="F36" s="2">
        <v>50000000</v>
      </c>
      <c r="G36" s="2">
        <v>0</v>
      </c>
      <c r="H36" s="17">
        <v>1.4994813270866254</v>
      </c>
      <c r="I36" s="4">
        <v>5.9750975202417456</v>
      </c>
      <c r="J36" s="10">
        <v>45747</v>
      </c>
    </row>
    <row r="37" spans="1:10" x14ac:dyDescent="0.3">
      <c r="A37" s="1">
        <v>2024</v>
      </c>
      <c r="B37" s="3" t="s">
        <v>79</v>
      </c>
      <c r="C37" s="2">
        <v>19950000</v>
      </c>
      <c r="D37" s="2">
        <v>77000</v>
      </c>
      <c r="E37" s="2">
        <v>21168106</v>
      </c>
      <c r="F37" s="2">
        <v>35000000</v>
      </c>
      <c r="G37" s="2">
        <v>15050000</v>
      </c>
      <c r="H37" s="17">
        <v>1.0649176</v>
      </c>
      <c r="I37" s="4">
        <v>6.3736684264687371</v>
      </c>
      <c r="J37" s="10">
        <v>45747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76334185</v>
      </c>
      <c r="F38" s="2">
        <v>50000000</v>
      </c>
      <c r="G38" s="2">
        <v>0</v>
      </c>
      <c r="H38" s="17">
        <v>1.5270071669999998</v>
      </c>
      <c r="I38" s="4">
        <v>4.8173674491225782</v>
      </c>
      <c r="J38" s="10">
        <v>45747</v>
      </c>
    </row>
    <row r="39" spans="1:10" x14ac:dyDescent="0.3">
      <c r="A39" s="1">
        <v>2008</v>
      </c>
      <c r="B39" s="2" t="s">
        <v>55</v>
      </c>
      <c r="C39" s="2">
        <v>0</v>
      </c>
      <c r="D39" s="2">
        <v>0</v>
      </c>
      <c r="E39" s="2">
        <v>10214370</v>
      </c>
      <c r="F39" s="2">
        <v>40000000</v>
      </c>
      <c r="G39" s="2">
        <v>750435</v>
      </c>
      <c r="H39" s="17">
        <v>0.95873591830345994</v>
      </c>
      <c r="I39" s="4">
        <v>-0.67813906894678144</v>
      </c>
      <c r="J39" s="10">
        <v>45747</v>
      </c>
    </row>
    <row r="40" spans="1:10" x14ac:dyDescent="0.3">
      <c r="A40" s="1">
        <v>2006</v>
      </c>
      <c r="B40" s="2" t="s">
        <v>20</v>
      </c>
      <c r="C40" s="2">
        <v>0</v>
      </c>
      <c r="D40" s="2">
        <v>0</v>
      </c>
      <c r="E40" s="2">
        <v>393191</v>
      </c>
      <c r="F40" s="2">
        <v>30000000</v>
      </c>
      <c r="G40" s="2">
        <v>0</v>
      </c>
      <c r="H40" s="17">
        <v>0.47241870033333333</v>
      </c>
      <c r="I40" s="4">
        <v>-6.6777530227515651</v>
      </c>
      <c r="J40" s="10">
        <v>45747</v>
      </c>
    </row>
    <row r="41" spans="1:10" x14ac:dyDescent="0.3">
      <c r="A41" s="1">
        <v>2013</v>
      </c>
      <c r="B41" s="2" t="s">
        <v>22</v>
      </c>
      <c r="C41" s="2">
        <v>0</v>
      </c>
      <c r="D41" s="2">
        <v>661683</v>
      </c>
      <c r="E41" s="2">
        <v>245931</v>
      </c>
      <c r="F41" s="2">
        <v>24474342</v>
      </c>
      <c r="G41" s="2">
        <v>0</v>
      </c>
      <c r="H41" s="17">
        <v>1.376136671548128</v>
      </c>
      <c r="I41" s="4">
        <v>8.4125842841316754</v>
      </c>
      <c r="J41" s="10">
        <v>45747</v>
      </c>
    </row>
    <row r="42" spans="1:10" x14ac:dyDescent="0.3">
      <c r="A42" s="1">
        <v>2022</v>
      </c>
      <c r="B42" s="2" t="s">
        <v>72</v>
      </c>
      <c r="C42" s="2">
        <v>0</v>
      </c>
      <c r="D42" s="2">
        <v>0</v>
      </c>
      <c r="E42" s="2">
        <v>15399565</v>
      </c>
      <c r="F42" s="2">
        <v>50000000</v>
      </c>
      <c r="G42" s="2">
        <v>34576738</v>
      </c>
      <c r="H42" s="17">
        <v>1.009538838152396</v>
      </c>
      <c r="I42" s="4">
        <v>0.83226550805268751</v>
      </c>
      <c r="J42" s="10">
        <v>45747</v>
      </c>
    </row>
    <row r="43" spans="1:10" x14ac:dyDescent="0.3">
      <c r="A43" s="1">
        <v>2006</v>
      </c>
      <c r="B43" s="2" t="s">
        <v>24</v>
      </c>
      <c r="C43" s="2">
        <v>0</v>
      </c>
      <c r="D43" s="2">
        <v>0</v>
      </c>
      <c r="E43" s="2">
        <v>360941</v>
      </c>
      <c r="F43" s="2">
        <v>25000000</v>
      </c>
      <c r="G43" s="2">
        <v>0</v>
      </c>
      <c r="H43" s="17">
        <v>0.70845353964853797</v>
      </c>
      <c r="I43" s="4">
        <v>-3.7483471273382363</v>
      </c>
      <c r="J43" s="10">
        <v>45747</v>
      </c>
    </row>
    <row r="44" spans="1:10" x14ac:dyDescent="0.3">
      <c r="A44" s="1">
        <v>2009</v>
      </c>
      <c r="B44" s="2" t="s">
        <v>25</v>
      </c>
      <c r="C44" s="2">
        <v>0</v>
      </c>
      <c r="D44" s="2">
        <v>0</v>
      </c>
      <c r="E44" s="2">
        <v>8645581</v>
      </c>
      <c r="F44" s="2">
        <v>25000000</v>
      </c>
      <c r="G44" s="2">
        <v>609663</v>
      </c>
      <c r="H44" s="17">
        <v>1.6181345102686286</v>
      </c>
      <c r="I44" s="4">
        <v>7.868453227172223</v>
      </c>
      <c r="J44" s="10">
        <v>45747</v>
      </c>
    </row>
    <row r="45" spans="1:10" x14ac:dyDescent="0.3">
      <c r="A45" s="1">
        <v>2019</v>
      </c>
      <c r="B45" s="2" t="s">
        <v>60</v>
      </c>
      <c r="C45" s="2">
        <v>3245958</v>
      </c>
      <c r="D45" s="2">
        <v>0</v>
      </c>
      <c r="E45" s="2">
        <v>41973860</v>
      </c>
      <c r="F45" s="2">
        <v>50000000</v>
      </c>
      <c r="G45" s="2">
        <v>0</v>
      </c>
      <c r="H45" s="17">
        <v>0.84012584000000001</v>
      </c>
      <c r="I45" s="4">
        <v>-7.3008669817789968</v>
      </c>
      <c r="J45" s="10">
        <v>45747</v>
      </c>
    </row>
    <row r="46" spans="1:10" x14ac:dyDescent="0.3">
      <c r="A46" s="1">
        <v>2015</v>
      </c>
      <c r="B46" s="2" t="s">
        <v>77</v>
      </c>
      <c r="C46" s="2">
        <v>3234371</v>
      </c>
      <c r="D46" s="2">
        <v>0</v>
      </c>
      <c r="E46" s="2">
        <v>16089197</v>
      </c>
      <c r="F46" s="2">
        <v>50000000</v>
      </c>
      <c r="G46" s="2">
        <v>34373905</v>
      </c>
      <c r="H46" s="17">
        <v>1.0306444444373339</v>
      </c>
      <c r="I46" s="4">
        <v>4.4769760451864204</v>
      </c>
      <c r="J46" s="10">
        <v>45747</v>
      </c>
    </row>
    <row r="47" spans="1:10" x14ac:dyDescent="0.3">
      <c r="A47" s="1">
        <v>2024</v>
      </c>
      <c r="B47" s="2" t="s">
        <v>78</v>
      </c>
      <c r="C47" s="2">
        <v>20902250</v>
      </c>
      <c r="D47" s="2">
        <v>82716</v>
      </c>
      <c r="E47" s="2">
        <v>21768561</v>
      </c>
      <c r="F47" s="2">
        <v>35000000</v>
      </c>
      <c r="G47" s="2">
        <v>15050000</v>
      </c>
      <c r="H47" s="17">
        <v>1.0663338469370418</v>
      </c>
      <c r="I47" s="4">
        <v>6.7934212135044802</v>
      </c>
      <c r="J47" s="10">
        <v>45747</v>
      </c>
    </row>
    <row r="48" spans="1:10" x14ac:dyDescent="0.3">
      <c r="A48" s="1">
        <v>2022</v>
      </c>
      <c r="B48" s="2" t="s">
        <v>66</v>
      </c>
      <c r="C48" s="2">
        <v>3431373</v>
      </c>
      <c r="D48" s="2">
        <v>1360490</v>
      </c>
      <c r="E48" s="2">
        <v>21861930</v>
      </c>
      <c r="F48" s="2">
        <v>35000000</v>
      </c>
      <c r="G48" s="2">
        <v>11200824</v>
      </c>
      <c r="H48" s="17">
        <v>1.132300794174812</v>
      </c>
      <c r="I48" s="4">
        <v>11.104473688223226</v>
      </c>
      <c r="J48" s="10">
        <v>45747</v>
      </c>
    </row>
    <row r="49" spans="1:10" x14ac:dyDescent="0.3">
      <c r="A49" s="8"/>
      <c r="B49" s="13" t="s">
        <v>41</v>
      </c>
      <c r="C49" s="9">
        <f>SUM(C4:C48)</f>
        <v>66158665</v>
      </c>
      <c r="D49" s="9">
        <f>SUM(D4:D48)</f>
        <v>16895620</v>
      </c>
      <c r="E49" s="9">
        <f>SUM(E4:E48)</f>
        <v>1350042567</v>
      </c>
      <c r="F49" s="9">
        <f>SUM(F4:F48)</f>
        <v>1729312824</v>
      </c>
      <c r="G49" s="9">
        <f>SUM(G4:G48)</f>
        <v>340318508</v>
      </c>
      <c r="H49" s="17"/>
      <c r="I49" s="4"/>
      <c r="J49" s="10"/>
    </row>
    <row r="50" spans="1:10" x14ac:dyDescent="0.3">
      <c r="C50" s="15"/>
      <c r="H50"/>
      <c r="J50" s="10"/>
    </row>
    <row r="51" spans="1:10" x14ac:dyDescent="0.3">
      <c r="A51" s="27" t="s">
        <v>37</v>
      </c>
      <c r="B51" s="27"/>
    </row>
    <row r="52" spans="1:10" x14ac:dyDescent="0.3">
      <c r="A52" s="27" t="s">
        <v>40</v>
      </c>
      <c r="B52" s="27"/>
      <c r="E52"/>
      <c r="H52" s="12"/>
      <c r="I52" s="12"/>
    </row>
    <row r="53" spans="1:10" x14ac:dyDescent="0.3">
      <c r="A53" s="27" t="s">
        <v>42</v>
      </c>
      <c r="B53" s="27"/>
      <c r="J53" s="12"/>
    </row>
    <row r="54" spans="1:10" x14ac:dyDescent="0.3">
      <c r="A54" s="27"/>
      <c r="B54" s="27"/>
    </row>
    <row r="55" spans="1:10" x14ac:dyDescent="0.3">
      <c r="A55" s="19"/>
      <c r="B55" s="19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FC24-8BCE-4420-BCF6-AC395C6F2AF1}">
  <dimension ref="A1:K58"/>
  <sheetViews>
    <sheetView zoomScale="80" zoomScaleNormal="80" workbookViewId="0">
      <pane ySplit="3" topLeftCell="A4" activePane="bottomLeft" state="frozen"/>
      <selection pane="bottomLeft" activeCell="B60" sqref="B60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2" width="13.21875" style="7" bestFit="1" customWidth="1"/>
    <col min="13" max="13" width="12.44140625" style="7" bestFit="1" customWidth="1"/>
    <col min="14" max="16" width="9.21875" style="7"/>
    <col min="17" max="17" width="23.21875" style="7" bestFit="1" customWidth="1"/>
    <col min="18" max="18" width="29.21875" style="7" bestFit="1" customWidth="1"/>
    <col min="19" max="19" width="12.21875" style="7" bestFit="1" customWidth="1"/>
    <col min="20" max="20" width="13.77734375" style="7" bestFit="1" customWidth="1"/>
    <col min="21" max="21" width="14.21875" style="7" bestFit="1" customWidth="1"/>
    <col min="22" max="22" width="12.44140625" style="7" bestFit="1" customWidth="1"/>
    <col min="23" max="23" width="20.21875" style="7" bestFit="1" customWidth="1"/>
    <col min="24" max="24" width="8.21875" style="7" bestFit="1" customWidth="1"/>
    <col min="25" max="16384" width="9.21875" style="7"/>
  </cols>
  <sheetData>
    <row r="1" spans="1:10" x14ac:dyDescent="0.3">
      <c r="B1"/>
    </row>
    <row r="2" spans="1:10" x14ac:dyDescent="0.3">
      <c r="A2" s="16">
        <v>45657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2351896</v>
      </c>
      <c r="F4" s="2">
        <v>25000000</v>
      </c>
      <c r="G4" s="2">
        <v>0</v>
      </c>
      <c r="H4" s="17">
        <v>1.2624061496664647</v>
      </c>
      <c r="I4" s="4">
        <v>7.6315817611291692</v>
      </c>
      <c r="J4" s="10">
        <v>45657</v>
      </c>
    </row>
    <row r="5" spans="1:10" x14ac:dyDescent="0.3">
      <c r="A5" s="1">
        <v>2006</v>
      </c>
      <c r="B5" s="2" t="s">
        <v>39</v>
      </c>
      <c r="C5" s="2">
        <v>0</v>
      </c>
      <c r="D5" s="2">
        <v>0</v>
      </c>
      <c r="E5" s="2">
        <v>206957</v>
      </c>
      <c r="F5" s="2">
        <v>25533001</v>
      </c>
      <c r="G5" s="2">
        <v>1539807</v>
      </c>
      <c r="H5" s="17">
        <v>0.5347141223780647</v>
      </c>
      <c r="I5" s="4">
        <v>-8.947926209780432</v>
      </c>
      <c r="J5" s="10">
        <v>45657</v>
      </c>
    </row>
    <row r="6" spans="1:10" x14ac:dyDescent="0.3">
      <c r="A6" s="1">
        <v>2017</v>
      </c>
      <c r="B6" s="3" t="s">
        <v>44</v>
      </c>
      <c r="C6" s="2">
        <v>0</v>
      </c>
      <c r="D6" s="2">
        <v>1600000</v>
      </c>
      <c r="E6" s="2">
        <v>26375144</v>
      </c>
      <c r="F6" s="2">
        <v>20000000</v>
      </c>
      <c r="G6" s="2">
        <v>2015220</v>
      </c>
      <c r="H6" s="17">
        <v>1.8608620850761997</v>
      </c>
      <c r="I6" s="4">
        <v>11.025021669356395</v>
      </c>
      <c r="J6" s="10">
        <v>45657</v>
      </c>
    </row>
    <row r="7" spans="1:10" x14ac:dyDescent="0.3">
      <c r="A7" s="1">
        <v>2019</v>
      </c>
      <c r="B7" s="3" t="s">
        <v>54</v>
      </c>
      <c r="C7" s="2">
        <v>0</v>
      </c>
      <c r="D7" s="2">
        <v>0</v>
      </c>
      <c r="E7" s="2">
        <v>33430229</v>
      </c>
      <c r="F7" s="2">
        <v>35000000</v>
      </c>
      <c r="G7" s="2">
        <v>4068750</v>
      </c>
      <c r="H7" s="17">
        <v>1.0807914054524146</v>
      </c>
      <c r="I7" s="4">
        <v>2.553378427803632</v>
      </c>
      <c r="J7" s="10">
        <v>45657</v>
      </c>
    </row>
    <row r="8" spans="1:10" x14ac:dyDescent="0.3">
      <c r="A8" s="1">
        <v>2015</v>
      </c>
      <c r="B8" s="3" t="s">
        <v>34</v>
      </c>
      <c r="C8" s="2">
        <v>0</v>
      </c>
      <c r="D8" s="2">
        <v>54382</v>
      </c>
      <c r="E8" s="2">
        <v>11720644</v>
      </c>
      <c r="F8" s="2">
        <v>20000000</v>
      </c>
      <c r="G8" s="2">
        <v>0</v>
      </c>
      <c r="H8" s="17">
        <v>1.5118425499999999</v>
      </c>
      <c r="I8" s="17">
        <v>6.3560629899218846</v>
      </c>
      <c r="J8" s="10">
        <v>45657</v>
      </c>
    </row>
    <row r="9" spans="1:10" x14ac:dyDescent="0.3">
      <c r="A9" s="1">
        <v>2012</v>
      </c>
      <c r="B9" s="2" t="s">
        <v>10</v>
      </c>
      <c r="C9" s="2">
        <v>0</v>
      </c>
      <c r="D9" s="2">
        <v>160574</v>
      </c>
      <c r="E9" s="2">
        <v>8904062</v>
      </c>
      <c r="F9" s="2">
        <v>20000000</v>
      </c>
      <c r="G9" s="2">
        <v>0</v>
      </c>
      <c r="H9" s="17">
        <v>1.3544330969338734</v>
      </c>
      <c r="I9" s="4">
        <v>7.0519787455047167</v>
      </c>
      <c r="J9" s="10">
        <v>45657</v>
      </c>
    </row>
    <row r="10" spans="1:10" x14ac:dyDescent="0.3">
      <c r="A10" s="1">
        <v>2019</v>
      </c>
      <c r="B10" s="2" t="s">
        <v>58</v>
      </c>
      <c r="C10" s="2">
        <v>964330</v>
      </c>
      <c r="D10" s="2">
        <v>2139079</v>
      </c>
      <c r="E10" s="2">
        <v>12603526</v>
      </c>
      <c r="F10" s="2">
        <v>20000000</v>
      </c>
      <c r="G10" s="2">
        <v>5599390</v>
      </c>
      <c r="H10" s="17">
        <v>1.2905115759431416</v>
      </c>
      <c r="I10" s="4">
        <v>12.650603922875492</v>
      </c>
      <c r="J10" s="10">
        <v>45657</v>
      </c>
    </row>
    <row r="11" spans="1:10" x14ac:dyDescent="0.3">
      <c r="A11" s="1">
        <v>2022</v>
      </c>
      <c r="B11" s="2" t="s">
        <v>69</v>
      </c>
      <c r="C11" s="2">
        <v>976071</v>
      </c>
      <c r="D11" s="2">
        <v>57048</v>
      </c>
      <c r="E11" s="2">
        <v>36657294</v>
      </c>
      <c r="F11" s="2">
        <v>50000000</v>
      </c>
      <c r="G11" s="2">
        <v>16797432</v>
      </c>
      <c r="H11" s="17">
        <v>1.0931385086615817</v>
      </c>
      <c r="I11" s="4">
        <v>5.8275742229980887</v>
      </c>
      <c r="J11" s="10">
        <v>45657</v>
      </c>
    </row>
    <row r="12" spans="1:10" x14ac:dyDescent="0.3">
      <c r="A12" s="1">
        <v>2005</v>
      </c>
      <c r="B12" s="2" t="s">
        <v>11</v>
      </c>
      <c r="C12" s="2">
        <v>0</v>
      </c>
      <c r="D12" s="2">
        <v>0</v>
      </c>
      <c r="E12" s="2">
        <v>0</v>
      </c>
      <c r="F12" s="2">
        <v>10000000</v>
      </c>
      <c r="G12" s="2">
        <v>0</v>
      </c>
      <c r="H12" s="17">
        <v>4.702079863348116</v>
      </c>
      <c r="I12" s="4">
        <v>79.6368509667561</v>
      </c>
      <c r="J12" s="10">
        <v>45657</v>
      </c>
    </row>
    <row r="13" spans="1:10" x14ac:dyDescent="0.3">
      <c r="A13" s="1">
        <v>2006</v>
      </c>
      <c r="B13" s="2" t="s">
        <v>48</v>
      </c>
      <c r="C13" s="2">
        <v>0</v>
      </c>
      <c r="D13" s="2">
        <v>0</v>
      </c>
      <c r="E13" s="2">
        <v>59351</v>
      </c>
      <c r="F13" s="2">
        <v>30000000</v>
      </c>
      <c r="G13" s="2">
        <v>33153</v>
      </c>
      <c r="H13" s="17">
        <v>1.2207810485617918</v>
      </c>
      <c r="I13" s="4">
        <v>3.0356219406582952</v>
      </c>
      <c r="J13" s="10">
        <v>45657</v>
      </c>
    </row>
    <row r="14" spans="1:10" x14ac:dyDescent="0.3">
      <c r="A14" s="1">
        <v>2020</v>
      </c>
      <c r="B14" s="2" t="s">
        <v>61</v>
      </c>
      <c r="C14" s="2">
        <v>0</v>
      </c>
      <c r="D14" s="2">
        <v>0</v>
      </c>
      <c r="E14" s="2">
        <v>40859697</v>
      </c>
      <c r="F14" s="2">
        <v>40000000</v>
      </c>
      <c r="G14" s="2">
        <v>10141449</v>
      </c>
      <c r="H14" s="17">
        <v>1.3605664568399172</v>
      </c>
      <c r="I14" s="17">
        <v>10.648363722232856</v>
      </c>
      <c r="J14" s="10">
        <v>45657</v>
      </c>
    </row>
    <row r="15" spans="1:10" x14ac:dyDescent="0.3">
      <c r="A15" s="1">
        <v>2007</v>
      </c>
      <c r="B15" s="2" t="s">
        <v>13</v>
      </c>
      <c r="C15" s="2">
        <v>0</v>
      </c>
      <c r="D15" s="2">
        <v>0</v>
      </c>
      <c r="E15" s="2">
        <v>3094784</v>
      </c>
      <c r="F15" s="2">
        <v>15000000</v>
      </c>
      <c r="G15" s="2">
        <v>0</v>
      </c>
      <c r="H15" s="17">
        <v>1.4631428227412906</v>
      </c>
      <c r="I15" s="4">
        <v>6.7995229474522301</v>
      </c>
      <c r="J15" s="10">
        <v>45657</v>
      </c>
    </row>
    <row r="16" spans="1:10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8933910</v>
      </c>
      <c r="F16" s="2">
        <v>25000000</v>
      </c>
      <c r="G16" s="2">
        <v>0</v>
      </c>
      <c r="H16" s="17">
        <v>1.1349871396000002</v>
      </c>
      <c r="I16" s="4">
        <v>1.5327470270193322</v>
      </c>
      <c r="J16" s="10">
        <v>45657</v>
      </c>
    </row>
    <row r="17" spans="1:10" x14ac:dyDescent="0.3">
      <c r="A17" s="1">
        <v>2022</v>
      </c>
      <c r="B17" s="3" t="s">
        <v>71</v>
      </c>
      <c r="C17" s="2">
        <v>349952</v>
      </c>
      <c r="D17" s="2">
        <v>351688</v>
      </c>
      <c r="E17" s="2">
        <v>68610416</v>
      </c>
      <c r="F17" s="2">
        <v>100000000</v>
      </c>
      <c r="G17" s="2">
        <v>0</v>
      </c>
      <c r="H17" s="17">
        <v>0.70779351109252986</v>
      </c>
      <c r="I17" s="4">
        <v>-14.47555234583584</v>
      </c>
      <c r="J17" s="10">
        <v>45657</v>
      </c>
    </row>
    <row r="18" spans="1:10" x14ac:dyDescent="0.3">
      <c r="A18" s="1">
        <v>2011</v>
      </c>
      <c r="B18" s="3" t="s">
        <v>8</v>
      </c>
      <c r="C18" s="2">
        <v>0</v>
      </c>
      <c r="D18" s="2">
        <v>0</v>
      </c>
      <c r="E18" s="2">
        <v>2852372</v>
      </c>
      <c r="F18" s="2">
        <v>25000000</v>
      </c>
      <c r="G18" s="2">
        <v>518518</v>
      </c>
      <c r="H18" s="17">
        <v>1.1608013451144339</v>
      </c>
      <c r="I18" s="4">
        <v>4.5572180179873412</v>
      </c>
      <c r="J18" s="10">
        <v>45657</v>
      </c>
    </row>
    <row r="19" spans="1:10" x14ac:dyDescent="0.3">
      <c r="A19" s="1">
        <v>2014</v>
      </c>
      <c r="B19" s="2" t="s">
        <v>73</v>
      </c>
      <c r="C19" s="2">
        <v>11250000</v>
      </c>
      <c r="D19" s="2">
        <v>0</v>
      </c>
      <c r="E19" s="2">
        <v>31719156</v>
      </c>
      <c r="F19" s="2">
        <v>75000000</v>
      </c>
      <c r="G19" s="2">
        <v>45000000</v>
      </c>
      <c r="H19" s="17">
        <v>1.0573051848133332</v>
      </c>
      <c r="I19" s="4">
        <v>11.084249997930783</v>
      </c>
      <c r="J19" s="10">
        <v>45657</v>
      </c>
    </row>
    <row r="20" spans="1:10" x14ac:dyDescent="0.3">
      <c r="A20" s="1">
        <v>2023</v>
      </c>
      <c r="B20" s="2" t="s">
        <v>9</v>
      </c>
      <c r="C20" s="2">
        <v>0</v>
      </c>
      <c r="D20" s="2">
        <v>3379195</v>
      </c>
      <c r="E20" s="2">
        <v>12167567</v>
      </c>
      <c r="F20" s="2">
        <v>20000000</v>
      </c>
      <c r="G20" s="2">
        <v>0</v>
      </c>
      <c r="H20" s="17">
        <v>1.1586526744499719</v>
      </c>
      <c r="I20" s="4">
        <v>2.4826939743729293</v>
      </c>
      <c r="J20" s="10">
        <v>45657</v>
      </c>
    </row>
    <row r="21" spans="1:10" x14ac:dyDescent="0.3">
      <c r="A21" s="1">
        <v>2015</v>
      </c>
      <c r="B21" s="2" t="s">
        <v>67</v>
      </c>
      <c r="C21" s="2">
        <v>0</v>
      </c>
      <c r="D21" s="2">
        <v>76515</v>
      </c>
      <c r="E21" s="2">
        <v>31523013</v>
      </c>
      <c r="F21" s="2">
        <v>40000000</v>
      </c>
      <c r="G21" s="2">
        <v>13282134</v>
      </c>
      <c r="H21" s="17">
        <v>1.2593890912455474</v>
      </c>
      <c r="I21" s="4">
        <v>10.430319938521881</v>
      </c>
      <c r="J21" s="10">
        <v>45657</v>
      </c>
    </row>
    <row r="22" spans="1:10" x14ac:dyDescent="0.3">
      <c r="A22" s="1">
        <v>2012</v>
      </c>
      <c r="B22" s="2" t="s">
        <v>6</v>
      </c>
      <c r="C22" s="2">
        <v>0</v>
      </c>
      <c r="D22" s="2">
        <v>242895</v>
      </c>
      <c r="E22" s="2">
        <v>19755332</v>
      </c>
      <c r="F22" s="2">
        <v>20000000</v>
      </c>
      <c r="G22" s="2">
        <v>1398149</v>
      </c>
      <c r="H22" s="17">
        <v>1.495781955264325</v>
      </c>
      <c r="I22" s="4">
        <v>4.3589936807908458</v>
      </c>
      <c r="J22" s="10">
        <v>45657</v>
      </c>
    </row>
    <row r="23" spans="1:10" x14ac:dyDescent="0.3">
      <c r="A23" s="1">
        <v>2021</v>
      </c>
      <c r="B23" s="2" t="s">
        <v>45</v>
      </c>
      <c r="C23" s="2">
        <v>166504</v>
      </c>
      <c r="D23" s="2">
        <v>2216</v>
      </c>
      <c r="E23" s="2">
        <v>11931248</v>
      </c>
      <c r="F23" s="2">
        <v>25000000</v>
      </c>
      <c r="G23" s="2">
        <v>2300785</v>
      </c>
      <c r="H23" s="17">
        <v>0.92251536118444544</v>
      </c>
      <c r="I23" s="4">
        <v>-2.0626184668773639</v>
      </c>
      <c r="J23" s="10">
        <v>45657</v>
      </c>
    </row>
    <row r="24" spans="1:10" x14ac:dyDescent="0.3">
      <c r="A24" s="1">
        <v>2004</v>
      </c>
      <c r="B24" s="3" t="s">
        <v>3</v>
      </c>
      <c r="C24" s="2">
        <v>182069</v>
      </c>
      <c r="D24" s="2">
        <v>1418119</v>
      </c>
      <c r="E24" s="2">
        <v>186770898</v>
      </c>
      <c r="F24" s="2">
        <v>63867553</v>
      </c>
      <c r="G24" s="2">
        <v>0</v>
      </c>
      <c r="H24" s="17">
        <v>2.001938094335808</v>
      </c>
      <c r="I24" s="4">
        <v>6.0887815181315474</v>
      </c>
      <c r="J24" s="10">
        <v>45657</v>
      </c>
    </row>
    <row r="25" spans="1:10" x14ac:dyDescent="0.3">
      <c r="A25" s="1">
        <v>2015</v>
      </c>
      <c r="B25" s="3" t="s">
        <v>4</v>
      </c>
      <c r="C25" s="2">
        <v>17701</v>
      </c>
      <c r="D25" s="2">
        <v>27091</v>
      </c>
      <c r="E25" s="2">
        <v>12842107</v>
      </c>
      <c r="F25" s="2">
        <v>50000000</v>
      </c>
      <c r="G25" s="2">
        <v>0</v>
      </c>
      <c r="H25" s="17">
        <v>0.7873190948269595</v>
      </c>
      <c r="I25" s="4">
        <v>-5.2729697889910554</v>
      </c>
      <c r="J25" s="10">
        <v>45657</v>
      </c>
    </row>
    <row r="26" spans="1:10" x14ac:dyDescent="0.3">
      <c r="A26" s="1">
        <v>2005</v>
      </c>
      <c r="B26" s="3" t="s">
        <v>5</v>
      </c>
      <c r="C26" s="2">
        <v>0</v>
      </c>
      <c r="D26" s="2">
        <v>159</v>
      </c>
      <c r="E26" s="2">
        <v>73446533</v>
      </c>
      <c r="F26" s="2">
        <v>30000000</v>
      </c>
      <c r="G26" s="2">
        <v>0</v>
      </c>
      <c r="H26" s="17">
        <v>2.5082966404854408</v>
      </c>
      <c r="I26" s="4">
        <v>5.0541660331845373</v>
      </c>
      <c r="J26" s="10">
        <v>45657</v>
      </c>
    </row>
    <row r="27" spans="1:10" x14ac:dyDescent="0.3">
      <c r="A27" s="1">
        <v>2019</v>
      </c>
      <c r="B27" s="3" t="s">
        <v>56</v>
      </c>
      <c r="C27" s="2">
        <v>1053143</v>
      </c>
      <c r="D27" s="2">
        <v>1053143</v>
      </c>
      <c r="E27" s="2">
        <v>94086726</v>
      </c>
      <c r="F27" s="2">
        <v>85000000</v>
      </c>
      <c r="G27" s="2">
        <v>0</v>
      </c>
      <c r="H27" s="17">
        <v>1.1471725129928028</v>
      </c>
      <c r="I27" s="4">
        <v>4.7528077242096067</v>
      </c>
      <c r="J27" s="10">
        <v>45657</v>
      </c>
    </row>
    <row r="28" spans="1:10" x14ac:dyDescent="0.3">
      <c r="A28" s="1">
        <v>2008</v>
      </c>
      <c r="B28" s="2" t="s">
        <v>17</v>
      </c>
      <c r="C28" s="2">
        <v>0</v>
      </c>
      <c r="D28" s="2">
        <v>0</v>
      </c>
      <c r="E28" s="2">
        <v>-3335703</v>
      </c>
      <c r="F28" s="2">
        <v>20000000</v>
      </c>
      <c r="G28" s="2">
        <v>0</v>
      </c>
      <c r="H28" s="17">
        <v>2.6646168461274784E-2</v>
      </c>
      <c r="I28" s="4">
        <v>0</v>
      </c>
      <c r="J28" s="10">
        <v>45657</v>
      </c>
    </row>
    <row r="29" spans="1:10" x14ac:dyDescent="0.3">
      <c r="A29" s="1">
        <v>2018</v>
      </c>
      <c r="B29" s="2" t="s">
        <v>70</v>
      </c>
      <c r="C29" s="2">
        <v>3842154</v>
      </c>
      <c r="D29" s="2">
        <v>0</v>
      </c>
      <c r="E29" s="2">
        <v>38414829</v>
      </c>
      <c r="F29" s="2">
        <v>50000000</v>
      </c>
      <c r="G29" s="2">
        <v>10256410</v>
      </c>
      <c r="H29" s="17">
        <v>0.96666395306710695</v>
      </c>
      <c r="I29" s="4">
        <v>-2.2638435307379079</v>
      </c>
      <c r="J29" s="10">
        <v>45657</v>
      </c>
    </row>
    <row r="30" spans="1:10" x14ac:dyDescent="0.3">
      <c r="A30" s="1">
        <v>2022</v>
      </c>
      <c r="B30" s="2" t="s">
        <v>59</v>
      </c>
      <c r="C30" s="2">
        <v>0</v>
      </c>
      <c r="D30" s="2">
        <v>2639020</v>
      </c>
      <c r="E30" s="2">
        <v>40133402</v>
      </c>
      <c r="F30" s="2">
        <v>35000000</v>
      </c>
      <c r="G30" s="2">
        <v>3661640</v>
      </c>
      <c r="H30" s="17">
        <v>1.4580162178505727</v>
      </c>
      <c r="I30" s="4">
        <v>11.528246466200031</v>
      </c>
      <c r="J30" s="10">
        <v>45657</v>
      </c>
    </row>
    <row r="31" spans="1:10" x14ac:dyDescent="0.3">
      <c r="A31" s="1">
        <v>2016</v>
      </c>
      <c r="B31" s="3" t="s">
        <v>35</v>
      </c>
      <c r="C31" s="2">
        <v>928711</v>
      </c>
      <c r="D31" s="2">
        <v>928711</v>
      </c>
      <c r="E31" s="2">
        <v>162315045</v>
      </c>
      <c r="F31" s="2">
        <v>75000000</v>
      </c>
      <c r="G31" s="2">
        <v>0</v>
      </c>
      <c r="H31" s="17">
        <v>2.0810926555542495</v>
      </c>
      <c r="I31" s="4">
        <v>12.66128790671579</v>
      </c>
      <c r="J31" s="10">
        <v>45657</v>
      </c>
    </row>
    <row r="32" spans="1:10" x14ac:dyDescent="0.3">
      <c r="A32" s="1">
        <v>2011</v>
      </c>
      <c r="B32" s="2" t="s">
        <v>19</v>
      </c>
      <c r="C32" s="2">
        <v>0</v>
      </c>
      <c r="D32" s="2">
        <v>0</v>
      </c>
      <c r="E32" s="2">
        <v>21368</v>
      </c>
      <c r="F32" s="2">
        <v>15000000</v>
      </c>
      <c r="G32" s="2">
        <v>0</v>
      </c>
      <c r="H32" s="17">
        <v>1.5504203013388109</v>
      </c>
      <c r="I32" s="4">
        <v>26.345948899307281</v>
      </c>
      <c r="J32" s="10">
        <v>45657</v>
      </c>
    </row>
    <row r="33" spans="1:10" x14ac:dyDescent="0.3">
      <c r="A33" s="1">
        <v>2020</v>
      </c>
      <c r="B33" s="2" t="s">
        <v>74</v>
      </c>
      <c r="C33" s="2">
        <v>4219383</v>
      </c>
      <c r="D33" s="2">
        <v>0</v>
      </c>
      <c r="E33" s="2">
        <v>17385596</v>
      </c>
      <c r="F33" s="2">
        <v>40000000</v>
      </c>
      <c r="G33" s="2">
        <v>21886055</v>
      </c>
      <c r="H33" s="17">
        <v>0.96535430281215306</v>
      </c>
      <c r="I33" s="4">
        <v>-4.3669189650364926</v>
      </c>
      <c r="J33" s="10">
        <v>45657</v>
      </c>
    </row>
    <row r="34" spans="1:10" x14ac:dyDescent="0.3">
      <c r="A34" s="1">
        <v>2023</v>
      </c>
      <c r="B34" s="2" t="s">
        <v>68</v>
      </c>
      <c r="C34" s="2">
        <v>1113304</v>
      </c>
      <c r="D34" s="2">
        <v>0</v>
      </c>
      <c r="E34" s="2">
        <v>23560510</v>
      </c>
      <c r="F34" s="2">
        <v>35437928</v>
      </c>
      <c r="G34" s="2">
        <v>9324494</v>
      </c>
      <c r="H34" s="17">
        <v>0.92008846615263162</v>
      </c>
      <c r="I34" s="4">
        <v>-3.2807037596518485</v>
      </c>
      <c r="J34" s="10">
        <v>45657</v>
      </c>
    </row>
    <row r="35" spans="1:10" x14ac:dyDescent="0.3">
      <c r="A35" s="1">
        <v>2023</v>
      </c>
      <c r="B35" s="2" t="s">
        <v>76</v>
      </c>
      <c r="C35" s="7">
        <v>0</v>
      </c>
      <c r="D35" s="7">
        <v>0</v>
      </c>
      <c r="E35" s="7">
        <v>0</v>
      </c>
      <c r="F35" s="2">
        <v>50000000</v>
      </c>
      <c r="G35" s="2">
        <v>50000000</v>
      </c>
      <c r="J35" s="10">
        <v>45657</v>
      </c>
    </row>
    <row r="36" spans="1:10" x14ac:dyDescent="0.3">
      <c r="A36" s="1">
        <v>2021</v>
      </c>
      <c r="B36" s="2" t="s">
        <v>63</v>
      </c>
      <c r="C36" s="2">
        <v>2500000</v>
      </c>
      <c r="D36" s="2">
        <v>62500</v>
      </c>
      <c r="E36" s="2">
        <v>36492171</v>
      </c>
      <c r="F36" s="2">
        <v>50000000</v>
      </c>
      <c r="G36" s="2">
        <v>13500000</v>
      </c>
      <c r="H36" s="17">
        <v>1.033369519151609</v>
      </c>
      <c r="I36" s="4">
        <v>2.1218861874377604</v>
      </c>
      <c r="J36" s="10">
        <v>45657</v>
      </c>
    </row>
    <row r="37" spans="1:10" x14ac:dyDescent="0.3">
      <c r="A37" s="1">
        <v>2015</v>
      </c>
      <c r="B37" s="3" t="s">
        <v>36</v>
      </c>
      <c r="C37" s="2">
        <v>628664</v>
      </c>
      <c r="D37" s="2">
        <v>628664</v>
      </c>
      <c r="E37" s="2">
        <v>64163648</v>
      </c>
      <c r="F37" s="2">
        <v>50000000</v>
      </c>
      <c r="G37" s="2">
        <v>0</v>
      </c>
      <c r="H37" s="17">
        <v>1.4994813270866254</v>
      </c>
      <c r="I37" s="4">
        <v>5.9750975202417456</v>
      </c>
      <c r="J37" s="10">
        <v>45657</v>
      </c>
    </row>
    <row r="38" spans="1:10" x14ac:dyDescent="0.3">
      <c r="A38" s="1">
        <v>2024</v>
      </c>
      <c r="B38" s="3" t="s">
        <v>79</v>
      </c>
      <c r="C38" s="2">
        <v>0</v>
      </c>
      <c r="D38" s="2">
        <v>0</v>
      </c>
      <c r="E38" s="2">
        <v>0</v>
      </c>
      <c r="F38" s="2">
        <v>35000000</v>
      </c>
      <c r="G38" s="2">
        <v>35000000</v>
      </c>
      <c r="H38" s="17"/>
      <c r="I38" s="4"/>
      <c r="J38" s="10">
        <v>45657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76350358</v>
      </c>
      <c r="F39" s="2">
        <v>50000000</v>
      </c>
      <c r="G39" s="2">
        <v>0</v>
      </c>
      <c r="H39" s="17">
        <v>1.5270071669999998</v>
      </c>
      <c r="I39" s="4">
        <v>4.8173674491225782</v>
      </c>
      <c r="J39" s="10">
        <v>45657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46370</v>
      </c>
      <c r="E40" s="2">
        <v>11009732</v>
      </c>
      <c r="F40" s="2">
        <v>40000000</v>
      </c>
      <c r="G40" s="2">
        <v>750435</v>
      </c>
      <c r="H40" s="17">
        <v>0.97366397225703094</v>
      </c>
      <c r="I40" s="4">
        <v>-0.42742323085197542</v>
      </c>
      <c r="J40" s="10">
        <v>45657</v>
      </c>
    </row>
    <row r="41" spans="1:10" x14ac:dyDescent="0.3">
      <c r="A41" s="1">
        <v>2006</v>
      </c>
      <c r="B41" s="2" t="s">
        <v>20</v>
      </c>
      <c r="C41" s="2">
        <v>0</v>
      </c>
      <c r="D41" s="2">
        <v>0</v>
      </c>
      <c r="E41" s="2">
        <v>390920</v>
      </c>
      <c r="F41" s="2">
        <v>30000000</v>
      </c>
      <c r="G41" s="2">
        <v>0</v>
      </c>
      <c r="H41" s="17">
        <v>0.47234300033333332</v>
      </c>
      <c r="I41" s="4">
        <v>-6.6856102626310809</v>
      </c>
      <c r="J41" s="10">
        <v>45657</v>
      </c>
    </row>
    <row r="42" spans="1:10" x14ac:dyDescent="0.3">
      <c r="A42" s="1">
        <v>2013</v>
      </c>
      <c r="B42" s="2" t="s">
        <v>22</v>
      </c>
      <c r="C42" s="2">
        <v>0</v>
      </c>
      <c r="D42" s="2">
        <v>0</v>
      </c>
      <c r="E42" s="2">
        <v>928305</v>
      </c>
      <c r="F42" s="2">
        <v>24474342</v>
      </c>
      <c r="G42" s="2">
        <v>0</v>
      </c>
      <c r="H42" s="17">
        <v>1.3769817849091532</v>
      </c>
      <c r="I42" s="4">
        <v>8.429658278220419</v>
      </c>
      <c r="J42" s="10">
        <v>45657</v>
      </c>
    </row>
    <row r="43" spans="1:10" x14ac:dyDescent="0.3">
      <c r="A43" s="1">
        <v>2022</v>
      </c>
      <c r="B43" s="2" t="s">
        <v>72</v>
      </c>
      <c r="C43" s="2">
        <v>2134835</v>
      </c>
      <c r="D43" s="2">
        <v>170817</v>
      </c>
      <c r="E43" s="2">
        <v>13921101</v>
      </c>
      <c r="F43" s="2">
        <v>50000000</v>
      </c>
      <c r="G43" s="2">
        <v>34576738</v>
      </c>
      <c r="H43" s="17">
        <v>0.91367947973651753</v>
      </c>
      <c r="I43" s="4">
        <v>-9.7551976433820631</v>
      </c>
      <c r="J43" s="10">
        <v>45657</v>
      </c>
    </row>
    <row r="44" spans="1:10" x14ac:dyDescent="0.3">
      <c r="A44" s="1">
        <v>2006</v>
      </c>
      <c r="B44" s="2" t="s">
        <v>24</v>
      </c>
      <c r="C44" s="2">
        <v>0</v>
      </c>
      <c r="D44" s="2">
        <v>0</v>
      </c>
      <c r="E44" s="2">
        <v>453768</v>
      </c>
      <c r="F44" s="2">
        <v>25000000</v>
      </c>
      <c r="G44" s="2">
        <v>0</v>
      </c>
      <c r="H44" s="17">
        <v>0.71216661954160132</v>
      </c>
      <c r="I44" s="4">
        <v>-3.6756740023932921</v>
      </c>
      <c r="J44" s="10">
        <v>45657</v>
      </c>
    </row>
    <row r="45" spans="1:10" x14ac:dyDescent="0.3">
      <c r="A45" s="1">
        <v>2009</v>
      </c>
      <c r="B45" s="2" t="s">
        <v>25</v>
      </c>
      <c r="C45" s="2">
        <v>0</v>
      </c>
      <c r="D45" s="2">
        <v>0</v>
      </c>
      <c r="E45" s="2">
        <v>8673719</v>
      </c>
      <c r="F45" s="2">
        <v>25000000</v>
      </c>
      <c r="G45" s="2">
        <v>609663</v>
      </c>
      <c r="H45" s="17">
        <v>1.619404162970018</v>
      </c>
      <c r="I45" s="4">
        <v>7.9244445197279356</v>
      </c>
      <c r="J45" s="10">
        <v>45657</v>
      </c>
    </row>
    <row r="46" spans="1:10" x14ac:dyDescent="0.3">
      <c r="A46" s="1">
        <v>2019</v>
      </c>
      <c r="B46" s="2" t="s">
        <v>60</v>
      </c>
      <c r="C46" s="2">
        <v>201446</v>
      </c>
      <c r="D46" s="2">
        <v>0</v>
      </c>
      <c r="E46" s="2">
        <v>39270847</v>
      </c>
      <c r="F46" s="2">
        <v>50000000</v>
      </c>
      <c r="G46" s="2">
        <v>3245958</v>
      </c>
      <c r="H46" s="17">
        <v>0.8406391686947623</v>
      </c>
      <c r="I46" s="4">
        <v>-7.5044382903525442</v>
      </c>
      <c r="J46" s="10">
        <v>45657</v>
      </c>
    </row>
    <row r="47" spans="1:10" x14ac:dyDescent="0.3">
      <c r="A47" s="1">
        <v>2015</v>
      </c>
      <c r="B47" s="2" t="s">
        <v>77</v>
      </c>
      <c r="C47" s="2">
        <v>5924236</v>
      </c>
      <c r="D47" s="2">
        <v>0</v>
      </c>
      <c r="E47" s="2">
        <v>12215728</v>
      </c>
      <c r="F47" s="2">
        <v>50000000</v>
      </c>
      <c r="G47" s="2">
        <v>37608276</v>
      </c>
      <c r="H47" s="17">
        <v>0.9870683853191049</v>
      </c>
      <c r="I47" s="4">
        <v>-2.2774656029251661</v>
      </c>
      <c r="J47" s="10">
        <v>45657</v>
      </c>
    </row>
    <row r="48" spans="1:10" x14ac:dyDescent="0.3">
      <c r="A48" s="1">
        <v>2024</v>
      </c>
      <c r="B48" s="2" t="s">
        <v>78</v>
      </c>
      <c r="C48" s="2">
        <v>0</v>
      </c>
      <c r="D48" s="2">
        <v>0</v>
      </c>
      <c r="E48" s="2">
        <v>0</v>
      </c>
      <c r="F48" s="2">
        <v>35000000</v>
      </c>
      <c r="G48" s="2">
        <v>0</v>
      </c>
      <c r="H48" s="17"/>
      <c r="I48" s="4"/>
      <c r="J48" s="10">
        <v>45657</v>
      </c>
    </row>
    <row r="49" spans="1:11" x14ac:dyDescent="0.3">
      <c r="A49" s="1">
        <v>2022</v>
      </c>
      <c r="B49" s="2" t="s">
        <v>66</v>
      </c>
      <c r="C49" s="2">
        <v>2504902</v>
      </c>
      <c r="D49" s="2">
        <v>2341060</v>
      </c>
      <c r="E49" s="2">
        <v>19277476</v>
      </c>
      <c r="F49" s="2">
        <v>35000000</v>
      </c>
      <c r="G49" s="2">
        <v>14632196</v>
      </c>
      <c r="H49" s="17">
        <v>1.1295741666410424</v>
      </c>
      <c r="I49" s="4">
        <v>11.052724120129476</v>
      </c>
      <c r="J49" s="10">
        <v>45657</v>
      </c>
    </row>
    <row r="50" spans="1:11" x14ac:dyDescent="0.3">
      <c r="A50" s="8"/>
      <c r="B50" s="13" t="s">
        <v>41</v>
      </c>
      <c r="C50" s="9">
        <f>SUM(C4:C49)</f>
        <v>38957405</v>
      </c>
      <c r="D50" s="9">
        <f t="shared" ref="D50:G50" si="0">SUM(D4:D49)</f>
        <v>17413821</v>
      </c>
      <c r="E50" s="9">
        <f>SUM(E4:E49)</f>
        <v>1292545682</v>
      </c>
      <c r="F50" s="9">
        <f t="shared" si="0"/>
        <v>1739312824</v>
      </c>
      <c r="G50" s="9">
        <f t="shared" si="0"/>
        <v>337746652</v>
      </c>
      <c r="H50" s="17"/>
      <c r="I50" s="4"/>
      <c r="J50" s="10"/>
    </row>
    <row r="51" spans="1:11" x14ac:dyDescent="0.3">
      <c r="C51" s="15"/>
      <c r="H51"/>
      <c r="J51" s="10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</row>
    <row r="54" spans="1:11" x14ac:dyDescent="0.3">
      <c r="A54" s="27" t="s">
        <v>42</v>
      </c>
      <c r="B54" s="27"/>
      <c r="J54" s="12"/>
    </row>
    <row r="55" spans="1:11" x14ac:dyDescent="0.3">
      <c r="A55" s="27"/>
      <c r="B55" s="27"/>
    </row>
    <row r="56" spans="1:11" x14ac:dyDescent="0.3">
      <c r="A56" s="19"/>
      <c r="B56" s="19"/>
    </row>
    <row r="57" spans="1:11" x14ac:dyDescent="0.3">
      <c r="K57" s="8"/>
    </row>
    <row r="58" spans="1:11" x14ac:dyDescent="0.3">
      <c r="K58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FCE0-C22E-4F92-AAD8-CD30B4376DF1}">
  <dimension ref="A1:M58"/>
  <sheetViews>
    <sheetView zoomScale="80" workbookViewId="0">
      <pane ySplit="3" topLeftCell="A4" activePane="bottomLeft" state="frozen"/>
      <selection pane="bottomLeft" activeCell="D51" sqref="D51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3" width="9.21875" style="7"/>
    <col min="14" max="14" width="29.21875" style="7" bestFit="1" customWidth="1"/>
    <col min="15" max="15" width="23.21875" style="7" bestFit="1" customWidth="1"/>
    <col min="16" max="16" width="13.21875" style="7" bestFit="1" customWidth="1"/>
    <col min="17" max="17" width="12.44140625" style="7" bestFit="1" customWidth="1"/>
    <col min="18" max="18" width="12.21875" style="7" bestFit="1" customWidth="1"/>
    <col min="19" max="19" width="13.77734375" style="7" bestFit="1" customWidth="1"/>
    <col min="20" max="20" width="14.21875" style="7" bestFit="1" customWidth="1"/>
    <col min="21" max="21" width="12.44140625" style="7" bestFit="1" customWidth="1"/>
    <col min="22" max="22" width="20.21875" style="7" bestFit="1" customWidth="1"/>
    <col min="23" max="23" width="8.21875" style="7" bestFit="1" customWidth="1"/>
    <col min="24" max="16384" width="9.21875" style="7"/>
  </cols>
  <sheetData>
    <row r="1" spans="1:13" x14ac:dyDescent="0.3">
      <c r="B1"/>
    </row>
    <row r="2" spans="1:13" x14ac:dyDescent="0.3">
      <c r="A2" s="16">
        <v>45565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52</v>
      </c>
      <c r="C4" s="2">
        <v>0</v>
      </c>
      <c r="D4" s="2">
        <v>0</v>
      </c>
      <c r="E4" s="2">
        <v>2455988</v>
      </c>
      <c r="F4" s="2">
        <v>25000000</v>
      </c>
      <c r="G4" s="2">
        <v>0</v>
      </c>
      <c r="H4" s="17">
        <v>1.2691323635166676</v>
      </c>
      <c r="I4" s="4">
        <v>7.7923353644827831</v>
      </c>
      <c r="J4" s="10">
        <f t="shared" ref="J4:J47" si="0">+$A$2</f>
        <v>45565</v>
      </c>
      <c r="M4"/>
    </row>
    <row r="5" spans="1:13" x14ac:dyDescent="0.3">
      <c r="A5" s="1">
        <v>2006</v>
      </c>
      <c r="B5" s="2" t="s">
        <v>39</v>
      </c>
      <c r="C5" s="2">
        <v>0</v>
      </c>
      <c r="D5" s="2">
        <v>0</v>
      </c>
      <c r="E5" s="2">
        <v>223169</v>
      </c>
      <c r="F5" s="2">
        <v>25533001</v>
      </c>
      <c r="G5" s="2">
        <v>1656052</v>
      </c>
      <c r="H5" s="17">
        <v>0.53543835499656645</v>
      </c>
      <c r="I5" s="4">
        <v>-8.9179189018420146</v>
      </c>
      <c r="J5" s="10">
        <f t="shared" si="0"/>
        <v>45565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27412646</v>
      </c>
      <c r="F6" s="2">
        <v>20000000</v>
      </c>
      <c r="G6" s="2">
        <v>2015220</v>
      </c>
      <c r="H6" s="17">
        <v>1.8301272250608738</v>
      </c>
      <c r="I6" s="4">
        <v>11.112997814713644</v>
      </c>
      <c r="J6" s="10">
        <f t="shared" si="0"/>
        <v>45565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33500586</v>
      </c>
      <c r="F7" s="2">
        <v>35000000</v>
      </c>
      <c r="G7" s="2">
        <v>4068750</v>
      </c>
      <c r="H7" s="17">
        <v>1.0830660122012528</v>
      </c>
      <c r="I7" s="4">
        <v>2.8571944041053232</v>
      </c>
      <c r="J7" s="10">
        <f t="shared" si="0"/>
        <v>45565</v>
      </c>
    </row>
    <row r="8" spans="1:13" x14ac:dyDescent="0.3">
      <c r="A8" s="1">
        <v>2015</v>
      </c>
      <c r="B8" s="3" t="s">
        <v>34</v>
      </c>
      <c r="C8" s="2">
        <v>0</v>
      </c>
      <c r="D8" s="2">
        <v>41439</v>
      </c>
      <c r="E8" s="2">
        <v>12119657</v>
      </c>
      <c r="F8" s="2">
        <v>20000000</v>
      </c>
      <c r="G8" s="2">
        <v>0</v>
      </c>
      <c r="H8" s="17">
        <v>1.4982994000000001</v>
      </c>
      <c r="I8" s="17">
        <v>6.3177889285552125</v>
      </c>
      <c r="J8" s="10">
        <f t="shared" si="0"/>
        <v>45565</v>
      </c>
    </row>
    <row r="9" spans="1:13" x14ac:dyDescent="0.3">
      <c r="A9" s="1">
        <v>2012</v>
      </c>
      <c r="B9" s="2" t="s">
        <v>10</v>
      </c>
      <c r="C9" s="2">
        <v>0</v>
      </c>
      <c r="D9" s="2">
        <v>2425513</v>
      </c>
      <c r="E9" s="2">
        <v>9484864</v>
      </c>
      <c r="F9" s="2">
        <v>20000000</v>
      </c>
      <c r="G9" s="2">
        <v>0</v>
      </c>
      <c r="H9" s="17">
        <v>1.359254148961748</v>
      </c>
      <c r="I9" s="4">
        <v>7.2164087883961558</v>
      </c>
      <c r="J9" s="10">
        <f t="shared" si="0"/>
        <v>45565</v>
      </c>
    </row>
    <row r="10" spans="1:13" x14ac:dyDescent="0.3">
      <c r="A10" s="1">
        <v>2019</v>
      </c>
      <c r="B10" s="2" t="s">
        <v>58</v>
      </c>
      <c r="C10" s="2">
        <v>826568</v>
      </c>
      <c r="D10" s="2">
        <v>223506</v>
      </c>
      <c r="E10" s="2">
        <v>13210558</v>
      </c>
      <c r="F10" s="2">
        <v>20000000</v>
      </c>
      <c r="G10" s="2">
        <v>6563720</v>
      </c>
      <c r="H10" s="17">
        <v>1.2686732663838558</v>
      </c>
      <c r="I10" s="4">
        <v>12.07336787367559</v>
      </c>
      <c r="J10" s="10">
        <f t="shared" si="0"/>
        <v>45565</v>
      </c>
    </row>
    <row r="11" spans="1:13" x14ac:dyDescent="0.3">
      <c r="A11" s="1">
        <v>2022</v>
      </c>
      <c r="B11" s="2" t="s">
        <v>69</v>
      </c>
      <c r="C11" s="2">
        <v>1368630</v>
      </c>
      <c r="D11" s="2">
        <v>84385</v>
      </c>
      <c r="E11" s="2">
        <v>34757627</v>
      </c>
      <c r="F11" s="2">
        <v>50000000</v>
      </c>
      <c r="G11" s="2">
        <v>17679588</v>
      </c>
      <c r="H11" s="17">
        <v>1.0674825164756687</v>
      </c>
      <c r="I11" s="4">
        <v>4.8398585322289689</v>
      </c>
      <c r="J11" s="10">
        <f t="shared" si="0"/>
        <v>45565</v>
      </c>
    </row>
    <row r="12" spans="1:13" x14ac:dyDescent="0.3">
      <c r="A12" s="1">
        <v>2005</v>
      </c>
      <c r="B12" s="2" t="s">
        <v>11</v>
      </c>
      <c r="C12" s="2">
        <v>0</v>
      </c>
      <c r="D12" s="2">
        <v>0</v>
      </c>
      <c r="E12" s="2">
        <v>56159</v>
      </c>
      <c r="F12" s="2">
        <v>10000000</v>
      </c>
      <c r="G12" s="2">
        <v>0</v>
      </c>
      <c r="H12" s="17">
        <v>4.7020936495688721</v>
      </c>
      <c r="I12" s="4">
        <v>79.636853204130233</v>
      </c>
      <c r="J12" s="10">
        <f t="shared" si="0"/>
        <v>45565</v>
      </c>
    </row>
    <row r="13" spans="1:13" x14ac:dyDescent="0.3">
      <c r="A13" s="1">
        <v>2006</v>
      </c>
      <c r="B13" s="2" t="s">
        <v>48</v>
      </c>
      <c r="C13" s="2">
        <v>0</v>
      </c>
      <c r="D13" s="2">
        <v>0</v>
      </c>
      <c r="E13" s="2">
        <v>61419</v>
      </c>
      <c r="F13" s="2">
        <v>30000000</v>
      </c>
      <c r="G13" s="2">
        <v>33153</v>
      </c>
      <c r="H13" s="17">
        <v>1.2208466521562598</v>
      </c>
      <c r="I13" s="4">
        <v>3.0364017851733704</v>
      </c>
      <c r="J13" s="10">
        <f t="shared" si="0"/>
        <v>45565</v>
      </c>
    </row>
    <row r="14" spans="1:13" x14ac:dyDescent="0.3">
      <c r="A14" s="1">
        <v>2020</v>
      </c>
      <c r="B14" s="2" t="s">
        <v>61</v>
      </c>
      <c r="C14" s="2">
        <v>0</v>
      </c>
      <c r="D14" s="2">
        <v>0</v>
      </c>
      <c r="E14" s="2">
        <v>40501119</v>
      </c>
      <c r="F14" s="2">
        <v>40000000</v>
      </c>
      <c r="G14" s="2">
        <v>10141449</v>
      </c>
      <c r="H14" s="17">
        <v>1.3488139345221108</v>
      </c>
      <c r="I14" s="17">
        <v>11.291058890865834</v>
      </c>
      <c r="J14" s="10">
        <f t="shared" si="0"/>
        <v>45565</v>
      </c>
    </row>
    <row r="15" spans="1:13" x14ac:dyDescent="0.3">
      <c r="A15" s="1">
        <v>2007</v>
      </c>
      <c r="B15" s="2" t="s">
        <v>13</v>
      </c>
      <c r="C15" s="2">
        <v>0</v>
      </c>
      <c r="D15" s="2">
        <v>0</v>
      </c>
      <c r="E15" s="2">
        <v>3084155</v>
      </c>
      <c r="F15" s="2">
        <v>15000000</v>
      </c>
      <c r="G15" s="2">
        <v>0</v>
      </c>
      <c r="H15" s="17">
        <v>1.4625053660773912</v>
      </c>
      <c r="I15" s="4">
        <v>6.8186769514962275</v>
      </c>
      <c r="J15" s="10">
        <f t="shared" si="0"/>
        <v>45565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9068257</v>
      </c>
      <c r="F16" s="2">
        <v>25000000</v>
      </c>
      <c r="G16" s="2">
        <v>0</v>
      </c>
      <c r="H16" s="17">
        <v>1.1389780196000001</v>
      </c>
      <c r="I16" s="4">
        <v>1.5887395947991045</v>
      </c>
      <c r="J16" s="10">
        <f t="shared" si="0"/>
        <v>45565</v>
      </c>
    </row>
    <row r="17" spans="1:10" x14ac:dyDescent="0.3">
      <c r="A17" s="1">
        <v>2022</v>
      </c>
      <c r="B17" s="3" t="s">
        <v>71</v>
      </c>
      <c r="C17" s="2">
        <v>344784</v>
      </c>
      <c r="D17" s="2">
        <v>350067</v>
      </c>
      <c r="E17" s="2">
        <v>70180716</v>
      </c>
      <c r="F17" s="2">
        <v>100000000</v>
      </c>
      <c r="G17" s="2">
        <v>0</v>
      </c>
      <c r="H17" s="17">
        <v>0.72164369235215942</v>
      </c>
      <c r="I17" s="4">
        <v>-15.154444438039283</v>
      </c>
      <c r="J17" s="10">
        <f t="shared" si="0"/>
        <v>45565</v>
      </c>
    </row>
    <row r="18" spans="1:10" x14ac:dyDescent="0.3">
      <c r="A18" s="1">
        <v>2011</v>
      </c>
      <c r="B18" s="3" t="s">
        <v>8</v>
      </c>
      <c r="C18" s="2">
        <v>0</v>
      </c>
      <c r="D18" s="2">
        <v>0</v>
      </c>
      <c r="E18" s="2">
        <v>2876558</v>
      </c>
      <c r="F18" s="2">
        <v>25000000</v>
      </c>
      <c r="G18" s="2">
        <v>518518</v>
      </c>
      <c r="H18" s="17">
        <v>1.1616191007926644</v>
      </c>
      <c r="I18" s="4">
        <v>4.5992410083217639</v>
      </c>
      <c r="J18" s="10">
        <f t="shared" si="0"/>
        <v>45565</v>
      </c>
    </row>
    <row r="19" spans="1:10" x14ac:dyDescent="0.3">
      <c r="A19" s="1">
        <v>2014</v>
      </c>
      <c r="B19" s="2" t="s">
        <v>73</v>
      </c>
      <c r="C19" s="2">
        <v>0</v>
      </c>
      <c r="D19" s="2">
        <v>0</v>
      </c>
      <c r="E19" s="2">
        <v>17270855</v>
      </c>
      <c r="F19" s="2">
        <v>75000000</v>
      </c>
      <c r="G19" s="2">
        <v>56250000</v>
      </c>
      <c r="H19" s="17">
        <v>0.92111224396800007</v>
      </c>
      <c r="I19" s="4">
        <v>-12.203031157455102</v>
      </c>
      <c r="J19" s="10">
        <f t="shared" si="0"/>
        <v>45565</v>
      </c>
    </row>
    <row r="20" spans="1:10" x14ac:dyDescent="0.3">
      <c r="A20" s="1">
        <v>2023</v>
      </c>
      <c r="B20" s="2" t="s">
        <v>9</v>
      </c>
      <c r="C20" s="2">
        <v>0</v>
      </c>
      <c r="D20" s="2">
        <v>0</v>
      </c>
      <c r="E20" s="2">
        <v>15213467</v>
      </c>
      <c r="F20" s="2">
        <v>20000000</v>
      </c>
      <c r="G20" s="2">
        <v>0</v>
      </c>
      <c r="H20" s="17">
        <v>1.142052530654706</v>
      </c>
      <c r="I20" s="4">
        <v>2.2953172979557124</v>
      </c>
      <c r="J20" s="10">
        <f t="shared" si="0"/>
        <v>45565</v>
      </c>
    </row>
    <row r="21" spans="1:10" x14ac:dyDescent="0.3">
      <c r="A21" s="1">
        <v>2015</v>
      </c>
      <c r="B21" s="2" t="s">
        <v>67</v>
      </c>
      <c r="C21" s="2">
        <v>844359</v>
      </c>
      <c r="D21" s="2">
        <v>929245</v>
      </c>
      <c r="E21" s="2">
        <v>31259912</v>
      </c>
      <c r="F21" s="2">
        <v>40000000</v>
      </c>
      <c r="G21" s="2">
        <v>13205619</v>
      </c>
      <c r="H21" s="17">
        <v>1.2497559867450796</v>
      </c>
      <c r="I21" s="4">
        <v>10.919239024742655</v>
      </c>
      <c r="J21" s="10">
        <f t="shared" si="0"/>
        <v>45565</v>
      </c>
    </row>
    <row r="22" spans="1:10" x14ac:dyDescent="0.3">
      <c r="A22" s="1">
        <v>2012</v>
      </c>
      <c r="B22" s="2" t="s">
        <v>6</v>
      </c>
      <c r="C22" s="2">
        <v>0</v>
      </c>
      <c r="D22" s="2">
        <v>24290</v>
      </c>
      <c r="E22" s="2">
        <v>19613305</v>
      </c>
      <c r="F22" s="2">
        <v>20000000</v>
      </c>
      <c r="G22" s="2">
        <v>1398149</v>
      </c>
      <c r="H22" s="17">
        <v>1.4750892833138909</v>
      </c>
      <c r="I22" s="17">
        <v>4.2920903381993059</v>
      </c>
      <c r="J22" s="10">
        <f t="shared" si="0"/>
        <v>45565</v>
      </c>
    </row>
    <row r="23" spans="1:10" x14ac:dyDescent="0.3">
      <c r="A23" s="1">
        <v>2021</v>
      </c>
      <c r="B23" s="2" t="s">
        <v>45</v>
      </c>
      <c r="C23" s="2">
        <v>115104</v>
      </c>
      <c r="D23" s="2">
        <v>2266</v>
      </c>
      <c r="E23" s="2">
        <v>13170115</v>
      </c>
      <c r="F23" s="2">
        <v>25000000</v>
      </c>
      <c r="G23" s="2">
        <v>2467289</v>
      </c>
      <c r="H23" s="17">
        <v>0.98155748663208342</v>
      </c>
      <c r="I23" s="4">
        <v>-0.48576999809621935</v>
      </c>
      <c r="J23" s="10">
        <f t="shared" si="0"/>
        <v>45565</v>
      </c>
    </row>
    <row r="24" spans="1:10" x14ac:dyDescent="0.3">
      <c r="A24" s="1">
        <v>2004</v>
      </c>
      <c r="B24" s="2" t="s">
        <v>3</v>
      </c>
      <c r="C24" s="2">
        <v>200714</v>
      </c>
      <c r="D24" s="2">
        <v>1533334</v>
      </c>
      <c r="E24" s="2">
        <v>188081336</v>
      </c>
      <c r="F24" s="2">
        <v>63867553</v>
      </c>
      <c r="G24" s="2">
        <v>0</v>
      </c>
      <c r="H24" s="17">
        <v>2.0037654609205231</v>
      </c>
      <c r="I24" s="17">
        <v>6.1637069897484853</v>
      </c>
      <c r="J24" s="10">
        <f t="shared" si="0"/>
        <v>45565</v>
      </c>
    </row>
    <row r="25" spans="1:10" x14ac:dyDescent="0.3">
      <c r="A25" s="1">
        <v>2015</v>
      </c>
      <c r="B25" s="2" t="s">
        <v>4</v>
      </c>
      <c r="C25" s="2">
        <v>18643</v>
      </c>
      <c r="D25" s="2">
        <v>28446</v>
      </c>
      <c r="E25" s="2">
        <v>12089768</v>
      </c>
      <c r="F25" s="2">
        <v>50000000</v>
      </c>
      <c r="G25" s="2">
        <v>0</v>
      </c>
      <c r="H25" s="17">
        <v>0.77255870062512011</v>
      </c>
      <c r="I25" s="4">
        <v>-5.8787345188147437</v>
      </c>
      <c r="J25" s="10">
        <f t="shared" si="0"/>
        <v>45565</v>
      </c>
    </row>
    <row r="26" spans="1:10" x14ac:dyDescent="0.3">
      <c r="A26" s="1">
        <v>2005</v>
      </c>
      <c r="B26" s="3" t="s">
        <v>5</v>
      </c>
      <c r="C26" s="2">
        <v>0</v>
      </c>
      <c r="D26" s="2">
        <v>202</v>
      </c>
      <c r="E26" s="2">
        <v>72336337</v>
      </c>
      <c r="F26" s="2">
        <v>30000000</v>
      </c>
      <c r="G26" s="2">
        <v>0</v>
      </c>
      <c r="H26" s="17">
        <v>2.4717980591197386</v>
      </c>
      <c r="I26" s="4">
        <v>5.0391143503653035</v>
      </c>
      <c r="J26" s="10">
        <f t="shared" si="0"/>
        <v>45565</v>
      </c>
    </row>
    <row r="27" spans="1:10" x14ac:dyDescent="0.3">
      <c r="A27" s="1">
        <v>2019</v>
      </c>
      <c r="B27" s="3" t="s">
        <v>56</v>
      </c>
      <c r="C27" s="2">
        <v>1049111</v>
      </c>
      <c r="D27" s="2">
        <v>1049111</v>
      </c>
      <c r="E27" s="2">
        <v>92621857</v>
      </c>
      <c r="F27" s="2">
        <v>85000000</v>
      </c>
      <c r="G27" s="2">
        <v>0</v>
      </c>
      <c r="H27" s="17">
        <v>1.13289360202247</v>
      </c>
      <c r="I27" s="4">
        <v>4.6221687470059614</v>
      </c>
      <c r="J27" s="10">
        <f t="shared" si="0"/>
        <v>45565</v>
      </c>
    </row>
    <row r="28" spans="1:10" x14ac:dyDescent="0.3">
      <c r="A28" s="1">
        <v>2008</v>
      </c>
      <c r="B28" s="2" t="s">
        <v>17</v>
      </c>
      <c r="C28" s="2">
        <v>0</v>
      </c>
      <c r="D28" s="2">
        <v>0</v>
      </c>
      <c r="E28" s="2">
        <v>-3255428</v>
      </c>
      <c r="F28" s="2">
        <v>20000000</v>
      </c>
      <c r="G28" s="2">
        <v>0</v>
      </c>
      <c r="H28" s="17">
        <v>3.0526683124592825E-2</v>
      </c>
      <c r="I28" s="4">
        <v>0</v>
      </c>
      <c r="J28" s="10">
        <f t="shared" si="0"/>
        <v>45565</v>
      </c>
    </row>
    <row r="29" spans="1:10" x14ac:dyDescent="0.3">
      <c r="A29" s="1">
        <v>2018</v>
      </c>
      <c r="B29" s="2" t="s">
        <v>70</v>
      </c>
      <c r="C29" s="2">
        <v>3205128</v>
      </c>
      <c r="D29" s="2">
        <v>0</v>
      </c>
      <c r="E29" s="2">
        <v>33883273</v>
      </c>
      <c r="F29" s="2">
        <v>50000000</v>
      </c>
      <c r="G29" s="2">
        <v>14102564</v>
      </c>
      <c r="H29" s="17">
        <v>0.94389118420804163</v>
      </c>
      <c r="I29" s="4">
        <v>-4.1338499301993625</v>
      </c>
      <c r="J29" s="10">
        <f t="shared" si="0"/>
        <v>45565</v>
      </c>
    </row>
    <row r="30" spans="1:10" x14ac:dyDescent="0.3">
      <c r="A30" s="1">
        <v>2022</v>
      </c>
      <c r="B30" s="2" t="s">
        <v>59</v>
      </c>
      <c r="C30" s="2">
        <v>0</v>
      </c>
      <c r="D30" s="2">
        <v>1649387</v>
      </c>
      <c r="E30" s="2">
        <v>41736769</v>
      </c>
      <c r="F30" s="2">
        <v>35000000</v>
      </c>
      <c r="G30" s="2">
        <v>3661640</v>
      </c>
      <c r="H30" s="17">
        <v>1.4249687677179221</v>
      </c>
      <c r="I30" s="4">
        <v>11.572590391792147</v>
      </c>
      <c r="J30" s="10">
        <f t="shared" si="0"/>
        <v>45565</v>
      </c>
    </row>
    <row r="31" spans="1:10" x14ac:dyDescent="0.3">
      <c r="A31" s="1">
        <v>2016</v>
      </c>
      <c r="B31" s="3" t="s">
        <v>35</v>
      </c>
      <c r="C31" s="2">
        <v>319133</v>
      </c>
      <c r="D31" s="2">
        <v>319133</v>
      </c>
      <c r="E31" s="2">
        <v>159237872</v>
      </c>
      <c r="F31" s="2">
        <v>75000000</v>
      </c>
      <c r="G31" s="2">
        <v>0</v>
      </c>
      <c r="H31" s="17">
        <v>2.0576498697094734</v>
      </c>
      <c r="I31" s="4">
        <v>12.822534739884993</v>
      </c>
      <c r="J31" s="10">
        <f t="shared" si="0"/>
        <v>45565</v>
      </c>
    </row>
    <row r="32" spans="1:10" x14ac:dyDescent="0.3">
      <c r="A32" s="1">
        <v>2011</v>
      </c>
      <c r="B32" s="2" t="s">
        <v>19</v>
      </c>
      <c r="C32" s="2">
        <v>0</v>
      </c>
      <c r="D32" s="2">
        <v>0</v>
      </c>
      <c r="E32" s="2">
        <v>18938</v>
      </c>
      <c r="F32" s="2">
        <v>15000000</v>
      </c>
      <c r="G32" s="2">
        <v>0</v>
      </c>
      <c r="H32" s="17">
        <v>1.5502374773813374</v>
      </c>
      <c r="I32" s="4">
        <v>26.345531652496025</v>
      </c>
      <c r="J32" s="10">
        <f t="shared" si="0"/>
        <v>45565</v>
      </c>
    </row>
    <row r="33" spans="1:10" x14ac:dyDescent="0.3">
      <c r="A33" s="1">
        <v>2020</v>
      </c>
      <c r="B33" s="2" t="s">
        <v>74</v>
      </c>
      <c r="C33" s="2">
        <v>4219383</v>
      </c>
      <c r="D33" s="2">
        <v>0</v>
      </c>
      <c r="E33" s="2">
        <v>13053235</v>
      </c>
      <c r="F33" s="2">
        <v>40000000</v>
      </c>
      <c r="G33" s="2">
        <v>26105438</v>
      </c>
      <c r="H33" s="17">
        <v>0.94735843448417523</v>
      </c>
      <c r="I33" s="4">
        <v>-7.4098785020064177</v>
      </c>
      <c r="J33" s="10">
        <f t="shared" si="0"/>
        <v>45565</v>
      </c>
    </row>
    <row r="34" spans="1:10" x14ac:dyDescent="0.3">
      <c r="A34" s="1">
        <v>2023</v>
      </c>
      <c r="B34" s="2" t="s">
        <v>68</v>
      </c>
      <c r="C34" s="2">
        <v>0</v>
      </c>
      <c r="D34" s="2">
        <v>0</v>
      </c>
      <c r="E34" s="2">
        <v>22754552</v>
      </c>
      <c r="F34" s="2">
        <v>35437928</v>
      </c>
      <c r="G34" s="2">
        <v>11205943</v>
      </c>
      <c r="H34" s="17">
        <v>0.92900433227047508</v>
      </c>
      <c r="I34" s="4">
        <v>-3.0696718439763959</v>
      </c>
      <c r="J34" s="10">
        <f t="shared" si="0"/>
        <v>45565</v>
      </c>
    </row>
    <row r="35" spans="1:10" x14ac:dyDescent="0.3">
      <c r="A35" s="1">
        <v>2023</v>
      </c>
      <c r="B35" s="2" t="s">
        <v>76</v>
      </c>
      <c r="E35" s="7">
        <v>0</v>
      </c>
      <c r="F35" s="2">
        <v>50000000</v>
      </c>
      <c r="G35" s="2">
        <v>50000000</v>
      </c>
      <c r="J35" s="10">
        <f t="shared" si="0"/>
        <v>45565</v>
      </c>
    </row>
    <row r="36" spans="1:10" x14ac:dyDescent="0.3">
      <c r="A36" s="1">
        <v>2021</v>
      </c>
      <c r="B36" s="2" t="s">
        <v>63</v>
      </c>
      <c r="C36" s="2">
        <v>2500000</v>
      </c>
      <c r="D36" s="2">
        <v>62500</v>
      </c>
      <c r="E36" s="2">
        <v>37194281</v>
      </c>
      <c r="F36" s="2">
        <v>50000000</v>
      </c>
      <c r="G36" s="2">
        <v>16000000</v>
      </c>
      <c r="H36" s="17">
        <v>1.1189198642951641</v>
      </c>
      <c r="I36" s="4">
        <v>7.9798506655093027</v>
      </c>
      <c r="J36" s="10">
        <f t="shared" si="0"/>
        <v>45565</v>
      </c>
    </row>
    <row r="37" spans="1:10" x14ac:dyDescent="0.3">
      <c r="A37" s="1">
        <v>2015</v>
      </c>
      <c r="B37" s="3" t="s">
        <v>36</v>
      </c>
      <c r="C37" s="2">
        <v>628986</v>
      </c>
      <c r="D37" s="2">
        <v>628986</v>
      </c>
      <c r="E37" s="2">
        <v>63818508</v>
      </c>
      <c r="F37" s="2">
        <v>50000000</v>
      </c>
      <c r="G37" s="2">
        <v>0</v>
      </c>
      <c r="H37" s="17">
        <v>1.4989249584450526</v>
      </c>
      <c r="I37" s="4">
        <v>6.0772601517701252</v>
      </c>
      <c r="J37" s="10">
        <f t="shared" si="0"/>
        <v>45565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75519000</v>
      </c>
      <c r="F38" s="2">
        <v>50000000</v>
      </c>
      <c r="G38" s="2">
        <v>0</v>
      </c>
      <c r="H38" s="17">
        <v>1.5103799966</v>
      </c>
      <c r="I38" s="4">
        <v>4.8282771175852002</v>
      </c>
      <c r="J38" s="10">
        <f t="shared" si="0"/>
        <v>45565</v>
      </c>
    </row>
    <row r="39" spans="1:10" x14ac:dyDescent="0.3">
      <c r="A39" s="1">
        <v>2008</v>
      </c>
      <c r="B39" s="2" t="s">
        <v>55</v>
      </c>
      <c r="C39" s="2">
        <v>0</v>
      </c>
      <c r="D39" s="2">
        <v>0</v>
      </c>
      <c r="E39" s="2">
        <v>10620040</v>
      </c>
      <c r="F39" s="2">
        <v>40000000</v>
      </c>
      <c r="G39" s="2">
        <v>750435</v>
      </c>
      <c r="H39" s="17">
        <v>0.96547957017895092</v>
      </c>
      <c r="I39" s="4">
        <v>-0.57157768841304968</v>
      </c>
      <c r="J39" s="10">
        <f t="shared" si="0"/>
        <v>45565</v>
      </c>
    </row>
    <row r="40" spans="1:10" x14ac:dyDescent="0.3">
      <c r="A40" s="1">
        <v>2006</v>
      </c>
      <c r="B40" s="2" t="s">
        <v>20</v>
      </c>
      <c r="C40" s="2">
        <v>0</v>
      </c>
      <c r="D40" s="2">
        <v>0</v>
      </c>
      <c r="E40" s="2">
        <v>366273</v>
      </c>
      <c r="F40" s="2">
        <v>30000000</v>
      </c>
      <c r="G40" s="2">
        <v>0</v>
      </c>
      <c r="H40" s="17">
        <v>0.47152143366666666</v>
      </c>
      <c r="I40" s="4">
        <v>-6.7126943972725561</v>
      </c>
      <c r="J40" s="10">
        <f t="shared" si="0"/>
        <v>45565</v>
      </c>
    </row>
    <row r="41" spans="1:10" x14ac:dyDescent="0.3">
      <c r="A41" s="1">
        <v>2013</v>
      </c>
      <c r="B41" s="2" t="s">
        <v>22</v>
      </c>
      <c r="C41" s="2">
        <v>0</v>
      </c>
      <c r="D41" s="2">
        <v>0</v>
      </c>
      <c r="E41" s="2">
        <v>947915</v>
      </c>
      <c r="F41" s="2">
        <v>24474342</v>
      </c>
      <c r="G41" s="2">
        <v>0</v>
      </c>
      <c r="H41" s="17">
        <v>1.3777827453755254</v>
      </c>
      <c r="I41" s="4">
        <v>8.4486515059402301</v>
      </c>
      <c r="J41" s="10">
        <f t="shared" si="0"/>
        <v>45565</v>
      </c>
    </row>
    <row r="42" spans="1:10" x14ac:dyDescent="0.3">
      <c r="A42" s="1">
        <v>2022</v>
      </c>
      <c r="B42" s="2" t="s">
        <v>72</v>
      </c>
      <c r="C42" s="2">
        <v>3445890</v>
      </c>
      <c r="D42" s="2">
        <v>0</v>
      </c>
      <c r="E42" s="2">
        <v>11275172</v>
      </c>
      <c r="F42" s="2">
        <v>50000000</v>
      </c>
      <c r="G42" s="2">
        <v>36711573</v>
      </c>
      <c r="H42" s="17">
        <v>0.84849561200885548</v>
      </c>
      <c r="I42" s="4">
        <v>-20.009951171872085</v>
      </c>
      <c r="J42" s="10">
        <f t="shared" si="0"/>
        <v>45565</v>
      </c>
    </row>
    <row r="43" spans="1:10" x14ac:dyDescent="0.3">
      <c r="A43" s="1">
        <v>2006</v>
      </c>
      <c r="B43" s="2" t="s">
        <v>24</v>
      </c>
      <c r="C43" s="2">
        <v>0</v>
      </c>
      <c r="D43" s="2">
        <v>0</v>
      </c>
      <c r="E43" s="2">
        <v>484845</v>
      </c>
      <c r="F43" s="2">
        <v>25000000</v>
      </c>
      <c r="G43" s="2">
        <v>0</v>
      </c>
      <c r="H43" s="17">
        <v>0.71340969950580058</v>
      </c>
      <c r="I43" s="4">
        <v>-3.6543450783662945</v>
      </c>
      <c r="J43" s="10">
        <f t="shared" si="0"/>
        <v>45565</v>
      </c>
    </row>
    <row r="44" spans="1:10" x14ac:dyDescent="0.3">
      <c r="A44" s="1">
        <v>2009</v>
      </c>
      <c r="B44" s="2" t="s">
        <v>25</v>
      </c>
      <c r="C44" s="2">
        <v>0</v>
      </c>
      <c r="D44" s="2">
        <v>525457</v>
      </c>
      <c r="E44" s="2">
        <v>9571156</v>
      </c>
      <c r="F44" s="2">
        <v>25000000</v>
      </c>
      <c r="G44" s="2">
        <v>609663</v>
      </c>
      <c r="H44" s="17">
        <v>1.6239857510836357</v>
      </c>
      <c r="I44" s="4">
        <v>8.0086023985973753</v>
      </c>
      <c r="J44" s="10">
        <f t="shared" si="0"/>
        <v>45565</v>
      </c>
    </row>
    <row r="45" spans="1:10" x14ac:dyDescent="0.3">
      <c r="A45" s="1">
        <v>2019</v>
      </c>
      <c r="B45" s="2" t="s">
        <v>60</v>
      </c>
      <c r="C45" s="2">
        <v>640517</v>
      </c>
      <c r="D45" s="2">
        <v>0</v>
      </c>
      <c r="E45" s="2">
        <v>38895792</v>
      </c>
      <c r="F45" s="2">
        <v>50000000</v>
      </c>
      <c r="G45" s="2">
        <v>3447404</v>
      </c>
      <c r="H45" s="17">
        <v>0.83622026148659889</v>
      </c>
      <c r="I45" s="4">
        <v>-8.64331870401438</v>
      </c>
      <c r="J45" s="10">
        <f t="shared" si="0"/>
        <v>45565</v>
      </c>
    </row>
    <row r="46" spans="1:10" x14ac:dyDescent="0.3">
      <c r="A46" s="1">
        <v>2015</v>
      </c>
      <c r="B46" s="2" t="s">
        <v>77</v>
      </c>
      <c r="C46" s="2">
        <v>262519</v>
      </c>
      <c r="D46" s="2">
        <v>0</v>
      </c>
      <c r="E46" s="2">
        <v>6064870</v>
      </c>
      <c r="F46" s="2">
        <v>50000000</v>
      </c>
      <c r="G46" s="2">
        <v>43532512</v>
      </c>
      <c r="H46" s="17">
        <v>0.94003050334225591</v>
      </c>
      <c r="I46" s="4">
        <v>-7.9182918057875256</v>
      </c>
      <c r="J46" s="10">
        <f t="shared" si="0"/>
        <v>45565</v>
      </c>
    </row>
    <row r="47" spans="1:10" x14ac:dyDescent="0.3">
      <c r="A47" s="1">
        <v>2022</v>
      </c>
      <c r="B47" s="2" t="s">
        <v>66</v>
      </c>
      <c r="C47" s="2">
        <v>1372549</v>
      </c>
      <c r="D47" s="2">
        <v>0</v>
      </c>
      <c r="E47" s="2">
        <v>18563961</v>
      </c>
      <c r="F47" s="2">
        <v>35000000</v>
      </c>
      <c r="G47" s="2">
        <v>17137098</v>
      </c>
      <c r="H47" s="17">
        <v>1.1179427456344304</v>
      </c>
      <c r="I47" s="4">
        <v>10.848773525120503</v>
      </c>
      <c r="J47" s="10">
        <f t="shared" si="0"/>
        <v>45565</v>
      </c>
    </row>
    <row r="48" spans="1:10" x14ac:dyDescent="0.3">
      <c r="A48" s="1"/>
      <c r="B48" s="2"/>
      <c r="C48" s="2"/>
      <c r="D48" s="2"/>
      <c r="E48" s="2"/>
      <c r="F48" s="2"/>
      <c r="G48" s="2"/>
      <c r="H48" s="17"/>
      <c r="I48" s="4"/>
      <c r="J48" s="10"/>
    </row>
    <row r="49" spans="1:11" x14ac:dyDescent="0.3">
      <c r="A49" s="8"/>
      <c r="B49" s="13" t="s">
        <v>41</v>
      </c>
      <c r="C49" s="9">
        <f>SUM(C4:C47)</f>
        <v>21362018</v>
      </c>
      <c r="D49" s="9">
        <f>SUM(D4:D47)</f>
        <v>9911842</v>
      </c>
      <c r="E49" s="9">
        <f>SUM(E4:E47)</f>
        <v>1261401454</v>
      </c>
      <c r="F49" s="9">
        <f>SUM(F4:F47)</f>
        <v>1669312824</v>
      </c>
      <c r="G49" s="9">
        <f>SUM(G4:G47)</f>
        <v>339261777</v>
      </c>
      <c r="H49" s="17"/>
      <c r="I49" s="4"/>
      <c r="J49" s="10"/>
    </row>
    <row r="50" spans="1:11" x14ac:dyDescent="0.3">
      <c r="C50" s="15"/>
      <c r="H50"/>
      <c r="J50" s="10"/>
    </row>
    <row r="51" spans="1:11" x14ac:dyDescent="0.3">
      <c r="A51" s="27" t="s">
        <v>37</v>
      </c>
      <c r="B51" s="27"/>
    </row>
    <row r="52" spans="1:11" x14ac:dyDescent="0.3">
      <c r="A52" s="27" t="s">
        <v>40</v>
      </c>
      <c r="B52" s="27"/>
      <c r="E52"/>
      <c r="H52" s="12"/>
      <c r="I52" s="12"/>
    </row>
    <row r="53" spans="1:11" x14ac:dyDescent="0.3">
      <c r="A53" s="27" t="s">
        <v>42</v>
      </c>
      <c r="B53" s="27"/>
      <c r="J53" s="12"/>
    </row>
    <row r="54" spans="1:11" x14ac:dyDescent="0.3">
      <c r="A54" s="27"/>
      <c r="B54" s="27"/>
    </row>
    <row r="55" spans="1:11" x14ac:dyDescent="0.3">
      <c r="A55" s="19"/>
      <c r="B55" s="19"/>
    </row>
    <row r="57" spans="1:11" x14ac:dyDescent="0.3">
      <c r="K57" s="8"/>
    </row>
    <row r="58" spans="1:11" x14ac:dyDescent="0.3">
      <c r="K58" s="8"/>
    </row>
  </sheetData>
  <sortState xmlns:xlrd2="http://schemas.microsoft.com/office/spreadsheetml/2017/richdata2" ref="A4:J47">
    <sortCondition ref="B4:B47"/>
  </sortState>
  <mergeCells count="3">
    <mergeCell ref="A51:B51"/>
    <mergeCell ref="A52:B52"/>
    <mergeCell ref="A53:B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54F9-77F5-41EC-9738-F85583AE48FD}">
  <dimension ref="A1:M79"/>
  <sheetViews>
    <sheetView zoomScale="90" zoomScaleNormal="90" workbookViewId="0">
      <selection activeCell="A56" sqref="A56:B57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42.5546875" style="7" bestFit="1" customWidth="1"/>
    <col min="12" max="13" width="9.21875" style="7"/>
    <col min="14" max="14" width="29.21875" style="7" bestFit="1" customWidth="1"/>
    <col min="15" max="15" width="23.21875" style="7" bestFit="1" customWidth="1"/>
    <col min="16" max="16" width="13.21875" style="7" bestFit="1" customWidth="1"/>
    <col min="17" max="17" width="12.44140625" style="7" bestFit="1" customWidth="1"/>
    <col min="18" max="18" width="12.21875" style="7" bestFit="1" customWidth="1"/>
    <col min="19" max="19" width="13.77734375" style="7" bestFit="1" customWidth="1"/>
    <col min="20" max="20" width="14.21875" style="7" bestFit="1" customWidth="1"/>
    <col min="21" max="21" width="12.44140625" style="7" bestFit="1" customWidth="1"/>
    <col min="22" max="22" width="20.21875" style="7" bestFit="1" customWidth="1"/>
    <col min="23" max="23" width="8.21875" style="7" bestFit="1" customWidth="1"/>
    <col min="24" max="16384" width="9.21875" style="7"/>
  </cols>
  <sheetData>
    <row r="1" spans="1:13" x14ac:dyDescent="0.3">
      <c r="B1"/>
    </row>
    <row r="2" spans="1:13" x14ac:dyDescent="0.3">
      <c r="A2" s="16">
        <v>45473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52</v>
      </c>
      <c r="C4" s="2">
        <v>0</v>
      </c>
      <c r="D4" s="2">
        <v>0</v>
      </c>
      <c r="E4" s="2">
        <v>2438855</v>
      </c>
      <c r="F4" s="2">
        <v>25000000</v>
      </c>
      <c r="G4" s="2">
        <v>0</v>
      </c>
      <c r="H4" s="17">
        <v>1.2680252638174061</v>
      </c>
      <c r="I4" s="17">
        <v>7.8242228363244015</v>
      </c>
      <c r="J4" s="10">
        <f t="shared" ref="J4:J49" si="0">+$A$2</f>
        <v>45473</v>
      </c>
      <c r="M4"/>
    </row>
    <row r="5" spans="1:13" x14ac:dyDescent="0.3">
      <c r="A5" s="1">
        <v>2006</v>
      </c>
      <c r="B5" s="2" t="s">
        <v>39</v>
      </c>
      <c r="C5" s="2">
        <v>0</v>
      </c>
      <c r="D5" s="2">
        <v>0</v>
      </c>
      <c r="E5" s="2">
        <v>215068</v>
      </c>
      <c r="F5" s="2">
        <v>25533001</v>
      </c>
      <c r="G5" s="2">
        <v>1593422</v>
      </c>
      <c r="H5" s="17">
        <v>0.53507646418190591</v>
      </c>
      <c r="I5" s="17">
        <v>-8.9529080830888397</v>
      </c>
      <c r="J5" s="10">
        <f t="shared" si="0"/>
        <v>45473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27033802</v>
      </c>
      <c r="F6" s="2">
        <v>20000000</v>
      </c>
      <c r="G6" s="2">
        <v>2015220</v>
      </c>
      <c r="H6" s="17">
        <v>1.8094272447285222</v>
      </c>
      <c r="I6" s="17">
        <v>11.307879857900982</v>
      </c>
      <c r="J6" s="10">
        <f t="shared" si="0"/>
        <v>45473</v>
      </c>
    </row>
    <row r="7" spans="1:13" x14ac:dyDescent="0.3">
      <c r="A7" s="1">
        <v>2019</v>
      </c>
      <c r="B7" s="3" t="s">
        <v>54</v>
      </c>
      <c r="C7" s="2">
        <v>1750000</v>
      </c>
      <c r="D7" s="2">
        <v>0</v>
      </c>
      <c r="E7" s="2">
        <v>34504143</v>
      </c>
      <c r="F7" s="2">
        <v>35000000</v>
      </c>
      <c r="G7" s="2">
        <v>4068750</v>
      </c>
      <c r="H7" s="17">
        <v>1.1155107763152152</v>
      </c>
      <c r="I7" s="17">
        <v>4.3022061375057374</v>
      </c>
      <c r="J7" s="10">
        <f t="shared" si="0"/>
        <v>45473</v>
      </c>
    </row>
    <row r="8" spans="1:13" x14ac:dyDescent="0.3">
      <c r="A8" s="1">
        <v>2015</v>
      </c>
      <c r="B8" s="3" t="s">
        <v>34</v>
      </c>
      <c r="C8" s="2">
        <v>0</v>
      </c>
      <c r="D8" s="2">
        <v>59012</v>
      </c>
      <c r="E8" s="2">
        <v>13325924</v>
      </c>
      <c r="F8" s="2">
        <v>20000000</v>
      </c>
      <c r="G8" s="2">
        <v>0</v>
      </c>
      <c r="H8" s="17">
        <v>1.4949181499999999</v>
      </c>
      <c r="I8" s="17">
        <v>6.3856855518479749</v>
      </c>
      <c r="J8" s="10">
        <f t="shared" si="0"/>
        <v>45473</v>
      </c>
    </row>
    <row r="9" spans="1:13" x14ac:dyDescent="0.3">
      <c r="A9" s="1">
        <v>2012</v>
      </c>
      <c r="B9" s="2" t="s">
        <v>10</v>
      </c>
      <c r="C9" s="2">
        <v>1359113</v>
      </c>
      <c r="D9" s="2">
        <v>0</v>
      </c>
      <c r="E9" s="2">
        <v>15749146</v>
      </c>
      <c r="F9" s="2">
        <v>20000000</v>
      </c>
      <c r="G9" s="2">
        <v>0</v>
      </c>
      <c r="H9" s="17">
        <v>1.3446199963054697</v>
      </c>
      <c r="I9" s="17">
        <v>7.1399742025009427</v>
      </c>
      <c r="J9" s="10">
        <f t="shared" si="0"/>
        <v>45473</v>
      </c>
    </row>
    <row r="10" spans="1:13" x14ac:dyDescent="0.3">
      <c r="A10" s="1">
        <v>2019</v>
      </c>
      <c r="B10" s="2" t="s">
        <v>58</v>
      </c>
      <c r="C10" s="2">
        <v>236162</v>
      </c>
      <c r="D10" s="2">
        <v>334564</v>
      </c>
      <c r="E10" s="2">
        <v>12734569</v>
      </c>
      <c r="F10" s="2">
        <v>20000000</v>
      </c>
      <c r="G10" s="2">
        <v>7390288</v>
      </c>
      <c r="H10" s="17">
        <v>1.2969640037237053</v>
      </c>
      <c r="I10" s="17">
        <v>13.70861493966804</v>
      </c>
      <c r="J10" s="10">
        <f t="shared" si="0"/>
        <v>45473</v>
      </c>
    </row>
    <row r="11" spans="1:13" x14ac:dyDescent="0.3">
      <c r="A11" s="1">
        <v>2022</v>
      </c>
      <c r="B11" s="2" t="s">
        <v>69</v>
      </c>
      <c r="C11" s="2">
        <v>1028312</v>
      </c>
      <c r="D11" s="2">
        <v>103698</v>
      </c>
      <c r="E11" s="2">
        <v>33193373</v>
      </c>
      <c r="F11" s="2">
        <v>50000000</v>
      </c>
      <c r="G11" s="2">
        <v>18770784</v>
      </c>
      <c r="H11" s="17">
        <v>1.0565263995633893</v>
      </c>
      <c r="I11" s="17">
        <v>4.6715511444302527</v>
      </c>
      <c r="J11" s="10">
        <f t="shared" si="0"/>
        <v>45473</v>
      </c>
    </row>
    <row r="12" spans="1:13" x14ac:dyDescent="0.3">
      <c r="A12" s="1">
        <v>2005</v>
      </c>
      <c r="B12" s="2" t="s">
        <v>11</v>
      </c>
      <c r="C12" s="2">
        <v>0</v>
      </c>
      <c r="D12" s="2">
        <v>0</v>
      </c>
      <c r="E12" s="2">
        <v>58002</v>
      </c>
      <c r="F12" s="2">
        <v>10000000</v>
      </c>
      <c r="G12" s="2">
        <v>0</v>
      </c>
      <c r="H12" s="17">
        <v>4.7025251054409791</v>
      </c>
      <c r="I12" s="17">
        <v>79.636860726124794</v>
      </c>
      <c r="J12" s="10">
        <f t="shared" si="0"/>
        <v>45473</v>
      </c>
    </row>
    <row r="13" spans="1:13" x14ac:dyDescent="0.3">
      <c r="A13" s="1">
        <v>2006</v>
      </c>
      <c r="B13" s="2" t="s">
        <v>48</v>
      </c>
      <c r="C13" s="2">
        <v>0</v>
      </c>
      <c r="D13" s="2">
        <v>0</v>
      </c>
      <c r="E13" s="2">
        <v>71136</v>
      </c>
      <c r="F13" s="2">
        <v>30000000</v>
      </c>
      <c r="G13" s="2">
        <v>33153</v>
      </c>
      <c r="H13" s="17">
        <v>1.2211549065699177</v>
      </c>
      <c r="I13" s="17">
        <v>3.0395821695475611</v>
      </c>
      <c r="J13" s="10">
        <f t="shared" si="0"/>
        <v>45473</v>
      </c>
    </row>
    <row r="14" spans="1:13" x14ac:dyDescent="0.3">
      <c r="A14" s="1">
        <v>2020</v>
      </c>
      <c r="B14" s="2" t="s">
        <v>61</v>
      </c>
      <c r="C14" s="2">
        <v>1579878</v>
      </c>
      <c r="D14" s="2">
        <v>0</v>
      </c>
      <c r="E14" s="2">
        <v>40160917</v>
      </c>
      <c r="F14" s="2">
        <v>40000000</v>
      </c>
      <c r="G14" s="2">
        <v>10141449</v>
      </c>
      <c r="H14" s="17">
        <v>1.3376636921827525</v>
      </c>
      <c r="I14" s="17">
        <v>12.076838744624684</v>
      </c>
      <c r="J14" s="10">
        <f t="shared" si="0"/>
        <v>45473</v>
      </c>
    </row>
    <row r="15" spans="1:13" x14ac:dyDescent="0.3">
      <c r="A15" s="1">
        <v>2007</v>
      </c>
      <c r="B15" s="2" t="s">
        <v>13</v>
      </c>
      <c r="C15" s="2">
        <v>0</v>
      </c>
      <c r="D15" s="2">
        <v>0</v>
      </c>
      <c r="E15" s="2">
        <v>4031801</v>
      </c>
      <c r="F15" s="2">
        <v>15000000</v>
      </c>
      <c r="G15" s="2">
        <v>0</v>
      </c>
      <c r="H15" s="17">
        <v>1.5193388647807211</v>
      </c>
      <c r="I15" s="17">
        <v>7.2828548710036856</v>
      </c>
      <c r="J15" s="10">
        <f t="shared" si="0"/>
        <v>45473</v>
      </c>
    </row>
    <row r="16" spans="1:13" x14ac:dyDescent="0.3">
      <c r="A16" s="1">
        <v>2012</v>
      </c>
      <c r="B16" s="3" t="s">
        <v>2</v>
      </c>
      <c r="C16" s="2">
        <v>0</v>
      </c>
      <c r="D16" s="2">
        <v>1937118</v>
      </c>
      <c r="E16" s="2">
        <v>10205930</v>
      </c>
      <c r="F16" s="2">
        <v>25000000</v>
      </c>
      <c r="G16" s="2">
        <v>0</v>
      </c>
      <c r="H16" s="17">
        <v>1.1831019396</v>
      </c>
      <c r="I16" s="17">
        <v>2.0564903147469282</v>
      </c>
      <c r="J16" s="10">
        <f t="shared" si="0"/>
        <v>45473</v>
      </c>
    </row>
    <row r="17" spans="1:10" x14ac:dyDescent="0.3">
      <c r="A17" s="1">
        <v>2022</v>
      </c>
      <c r="B17" s="3" t="s">
        <v>71</v>
      </c>
      <c r="C17" s="2">
        <v>694162</v>
      </c>
      <c r="D17" s="2">
        <v>344669</v>
      </c>
      <c r="E17" s="2">
        <v>69833405</v>
      </c>
      <c r="F17" s="2">
        <v>100000000</v>
      </c>
      <c r="G17" s="2">
        <v>0</v>
      </c>
      <c r="H17" s="17">
        <v>0.71739285256300545</v>
      </c>
      <c r="I17" s="17">
        <v>-17.234290820615385</v>
      </c>
      <c r="J17" s="10">
        <f t="shared" si="0"/>
        <v>45473</v>
      </c>
    </row>
    <row r="18" spans="1:10" x14ac:dyDescent="0.3">
      <c r="A18" s="1">
        <v>2011</v>
      </c>
      <c r="B18" s="3" t="s">
        <v>7</v>
      </c>
      <c r="C18" s="2">
        <v>0</v>
      </c>
      <c r="D18" s="2">
        <v>0</v>
      </c>
      <c r="E18" s="2">
        <v>22865</v>
      </c>
      <c r="F18" s="2">
        <v>25000000</v>
      </c>
      <c r="G18" s="2">
        <v>0</v>
      </c>
      <c r="H18" s="17">
        <v>2.3525554891381231</v>
      </c>
      <c r="I18" s="17">
        <v>21.550534725292536</v>
      </c>
      <c r="J18" s="10">
        <f t="shared" si="0"/>
        <v>45473</v>
      </c>
    </row>
    <row r="19" spans="1:10" x14ac:dyDescent="0.3">
      <c r="A19" s="1">
        <v>2014</v>
      </c>
      <c r="B19" s="2" t="s">
        <v>8</v>
      </c>
      <c r="C19" s="2">
        <v>0</v>
      </c>
      <c r="D19" s="2">
        <v>262605</v>
      </c>
      <c r="E19" s="2">
        <v>2835611</v>
      </c>
      <c r="F19" s="2">
        <v>25000000</v>
      </c>
      <c r="G19" s="2">
        <v>518518</v>
      </c>
      <c r="H19" s="17">
        <v>1.1602346369806862</v>
      </c>
      <c r="I19" s="17">
        <v>4.5927525923760371</v>
      </c>
      <c r="J19" s="10">
        <f t="shared" si="0"/>
        <v>45473</v>
      </c>
    </row>
    <row r="20" spans="1:10" x14ac:dyDescent="0.3">
      <c r="A20" s="1">
        <v>2023</v>
      </c>
      <c r="B20" s="2" t="s">
        <v>73</v>
      </c>
      <c r="C20" s="2">
        <v>11250000</v>
      </c>
      <c r="D20" s="2">
        <v>0</v>
      </c>
      <c r="E20" s="2">
        <v>17624859</v>
      </c>
      <c r="F20" s="2">
        <v>75000000</v>
      </c>
      <c r="G20" s="2">
        <v>56250000</v>
      </c>
      <c r="H20" s="17">
        <v>0.93999246103466672</v>
      </c>
      <c r="I20" s="17">
        <v>-12.646807392100079</v>
      </c>
      <c r="J20" s="10">
        <f t="shared" si="0"/>
        <v>45473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15142787</v>
      </c>
      <c r="F21" s="2">
        <v>20000000</v>
      </c>
      <c r="G21" s="2">
        <v>0</v>
      </c>
      <c r="H21" s="17">
        <v>1.1385322406536589</v>
      </c>
      <c r="I21" s="17">
        <v>2.3076298475046775</v>
      </c>
      <c r="J21" s="10">
        <f t="shared" si="0"/>
        <v>45473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116233</v>
      </c>
      <c r="E22" s="2">
        <v>32302346</v>
      </c>
      <c r="F22" s="2">
        <v>40000000</v>
      </c>
      <c r="G22" s="2">
        <v>13120733</v>
      </c>
      <c r="H22" s="17">
        <v>1.2837113915626719</v>
      </c>
      <c r="I22" s="17">
        <v>13.045606329548075</v>
      </c>
      <c r="J22" s="10">
        <f t="shared" si="0"/>
        <v>45473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19668999</v>
      </c>
      <c r="F23" s="2">
        <v>20000000</v>
      </c>
      <c r="G23" s="2">
        <v>1398149</v>
      </c>
      <c r="H23" s="17">
        <v>1.4767775024074512</v>
      </c>
      <c r="I23" s="17">
        <v>4.3878486389005822</v>
      </c>
      <c r="J23" s="10">
        <f t="shared" si="0"/>
        <v>45473</v>
      </c>
    </row>
    <row r="24" spans="1:10" x14ac:dyDescent="0.3">
      <c r="A24" s="1">
        <v>2018</v>
      </c>
      <c r="B24" s="2" t="s">
        <v>45</v>
      </c>
      <c r="C24" s="2">
        <v>280036</v>
      </c>
      <c r="D24" s="2">
        <v>2413</v>
      </c>
      <c r="E24" s="2">
        <v>12862079</v>
      </c>
      <c r="F24" s="2">
        <v>25000000</v>
      </c>
      <c r="G24" s="2">
        <v>2582393</v>
      </c>
      <c r="H24" s="17">
        <v>0.97313636519648739</v>
      </c>
      <c r="I24" s="17">
        <v>-0.73530913995252245</v>
      </c>
      <c r="J24" s="10">
        <f t="shared" si="0"/>
        <v>45473</v>
      </c>
    </row>
    <row r="25" spans="1:10" x14ac:dyDescent="0.3">
      <c r="A25" s="1">
        <v>2004</v>
      </c>
      <c r="B25" s="3" t="s">
        <v>3</v>
      </c>
      <c r="C25" s="2">
        <v>203773</v>
      </c>
      <c r="D25" s="2">
        <v>1537005</v>
      </c>
      <c r="E25" s="2">
        <v>191422458</v>
      </c>
      <c r="F25" s="2">
        <v>63867553</v>
      </c>
      <c r="G25" s="2">
        <v>0</v>
      </c>
      <c r="H25" s="17">
        <v>2.0195132987099007</v>
      </c>
      <c r="I25" s="17">
        <v>6.2919153587986054</v>
      </c>
      <c r="J25" s="10">
        <f t="shared" si="0"/>
        <v>45473</v>
      </c>
    </row>
    <row r="26" spans="1:10" x14ac:dyDescent="0.3">
      <c r="A26" s="1">
        <v>2015</v>
      </c>
      <c r="B26" s="3" t="s">
        <v>4</v>
      </c>
      <c r="C26" s="2">
        <v>19640</v>
      </c>
      <c r="D26" s="2">
        <v>29800</v>
      </c>
      <c r="E26" s="2">
        <v>12733265</v>
      </c>
      <c r="F26" s="2">
        <v>50000000</v>
      </c>
      <c r="G26" s="2">
        <v>0</v>
      </c>
      <c r="H26" s="17">
        <v>0.78470033123570715</v>
      </c>
      <c r="I26" s="17">
        <v>-5.5834234262561511</v>
      </c>
      <c r="J26" s="10">
        <f t="shared" si="0"/>
        <v>45473</v>
      </c>
    </row>
    <row r="27" spans="1:10" x14ac:dyDescent="0.3">
      <c r="A27" s="1">
        <v>2005</v>
      </c>
      <c r="B27" s="3" t="s">
        <v>5</v>
      </c>
      <c r="C27" s="2">
        <v>0</v>
      </c>
      <c r="D27" s="2">
        <v>192</v>
      </c>
      <c r="E27" s="2">
        <v>71916738</v>
      </c>
      <c r="F27" s="2">
        <v>30000000</v>
      </c>
      <c r="G27" s="2">
        <v>0</v>
      </c>
      <c r="H27" s="17">
        <v>2.457998737892015</v>
      </c>
      <c r="I27" s="17">
        <v>5.0748331737942465</v>
      </c>
      <c r="J27" s="10">
        <f t="shared" si="0"/>
        <v>45473</v>
      </c>
    </row>
    <row r="28" spans="1:10" s="24" customFormat="1" x14ac:dyDescent="0.3">
      <c r="A28" s="1">
        <v>2019</v>
      </c>
      <c r="B28" s="3" t="s">
        <v>56</v>
      </c>
      <c r="C28" s="2">
        <v>949346</v>
      </c>
      <c r="D28" s="2">
        <v>949346</v>
      </c>
      <c r="E28" s="2">
        <v>91391204</v>
      </c>
      <c r="F28" s="2">
        <v>85000000</v>
      </c>
      <c r="G28" s="2">
        <v>0</v>
      </c>
      <c r="H28" s="17">
        <v>1.1208604910532511</v>
      </c>
      <c r="I28" s="17">
        <v>4.5515127663544375</v>
      </c>
      <c r="J28" s="10">
        <f t="shared" si="0"/>
        <v>45473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-3172410</v>
      </c>
      <c r="F29" s="2">
        <v>20000000</v>
      </c>
      <c r="G29" s="2">
        <v>0</v>
      </c>
      <c r="H29" s="17">
        <v>3.4539795131062298E-2</v>
      </c>
      <c r="I29" s="17">
        <v>0</v>
      </c>
      <c r="J29" s="10">
        <f t="shared" si="0"/>
        <v>45473</v>
      </c>
    </row>
    <row r="30" spans="1:10" s="24" customFormat="1" x14ac:dyDescent="0.3">
      <c r="A30" s="1">
        <v>2022</v>
      </c>
      <c r="B30" s="2" t="s">
        <v>70</v>
      </c>
      <c r="C30" s="2">
        <v>3846154</v>
      </c>
      <c r="D30" s="2">
        <v>0</v>
      </c>
      <c r="E30" s="2">
        <v>31037365</v>
      </c>
      <c r="F30" s="2">
        <v>50000000</v>
      </c>
      <c r="G30" s="2">
        <v>17307692</v>
      </c>
      <c r="H30" s="17">
        <v>0.9493782086546444</v>
      </c>
      <c r="I30" s="17">
        <v>-4.0667999803601589</v>
      </c>
      <c r="J30" s="10">
        <f t="shared" si="0"/>
        <v>45473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43611345</v>
      </c>
      <c r="F31" s="2">
        <v>35000000</v>
      </c>
      <c r="G31" s="2">
        <v>3661640</v>
      </c>
      <c r="H31" s="17">
        <v>1.4321544877063419</v>
      </c>
      <c r="I31" s="17">
        <v>12.701208463843173</v>
      </c>
      <c r="J31" s="10">
        <f t="shared" si="0"/>
        <v>45473</v>
      </c>
    </row>
    <row r="32" spans="1:10" x14ac:dyDescent="0.3">
      <c r="A32" s="1">
        <v>2016</v>
      </c>
      <c r="B32" s="3" t="s">
        <v>35</v>
      </c>
      <c r="C32" s="2">
        <v>257684</v>
      </c>
      <c r="D32" s="2">
        <v>257684</v>
      </c>
      <c r="E32" s="2">
        <v>160544761</v>
      </c>
      <c r="F32" s="2">
        <v>75000000</v>
      </c>
      <c r="G32" s="2">
        <v>0</v>
      </c>
      <c r="H32" s="17">
        <v>2.0763119952434472</v>
      </c>
      <c r="I32" s="17">
        <v>13.409601561819517</v>
      </c>
      <c r="J32" s="10">
        <f t="shared" si="0"/>
        <v>45473</v>
      </c>
    </row>
    <row r="33" spans="1:10" x14ac:dyDescent="0.3">
      <c r="A33" s="1">
        <v>2011</v>
      </c>
      <c r="B33" s="2" t="s">
        <v>19</v>
      </c>
      <c r="C33" s="2">
        <v>0</v>
      </c>
      <c r="D33" s="2">
        <v>0</v>
      </c>
      <c r="E33" s="2">
        <v>19383</v>
      </c>
      <c r="F33" s="2">
        <v>15000000</v>
      </c>
      <c r="G33" s="2">
        <v>0</v>
      </c>
      <c r="H33" s="17">
        <v>1.5502709574887759</v>
      </c>
      <c r="I33" s="17">
        <v>26.346092343975513</v>
      </c>
      <c r="J33" s="10">
        <f t="shared" si="0"/>
        <v>45473</v>
      </c>
    </row>
    <row r="34" spans="1:10" x14ac:dyDescent="0.3">
      <c r="A34" s="1">
        <v>2023</v>
      </c>
      <c r="B34" s="2" t="s">
        <v>74</v>
      </c>
      <c r="C34" s="2">
        <v>1987694</v>
      </c>
      <c r="D34" s="2">
        <v>83226</v>
      </c>
      <c r="E34" s="2">
        <v>8516232</v>
      </c>
      <c r="F34" s="2">
        <v>40000000</v>
      </c>
      <c r="G34" s="2">
        <v>30324820</v>
      </c>
      <c r="H34" s="17">
        <v>0.89434866510385091</v>
      </c>
      <c r="I34" s="17">
        <v>-14.288733350955896</v>
      </c>
      <c r="J34" s="10">
        <f t="shared" si="0"/>
        <v>45473</v>
      </c>
    </row>
    <row r="35" spans="1:10" x14ac:dyDescent="0.3">
      <c r="A35" s="1">
        <v>2019</v>
      </c>
      <c r="B35" s="2" t="s">
        <v>68</v>
      </c>
      <c r="C35" s="2">
        <v>1594470</v>
      </c>
      <c r="D35" s="2">
        <v>0</v>
      </c>
      <c r="E35" s="2">
        <v>22094047</v>
      </c>
      <c r="F35" s="2">
        <v>35437928</v>
      </c>
      <c r="G35" s="2">
        <v>10782148</v>
      </c>
      <c r="H35" s="17">
        <v>0.90203775771840644</v>
      </c>
      <c r="I35" s="17">
        <v>-4.7973336384784737</v>
      </c>
      <c r="J35" s="10">
        <f t="shared" si="0"/>
        <v>45473</v>
      </c>
    </row>
    <row r="36" spans="1:10" x14ac:dyDescent="0.3">
      <c r="A36" s="1">
        <v>2023</v>
      </c>
      <c r="B36" s="2" t="s">
        <v>76</v>
      </c>
      <c r="C36" s="2"/>
      <c r="D36" s="2"/>
      <c r="E36" s="2">
        <v>0</v>
      </c>
      <c r="F36" s="2">
        <v>50000000</v>
      </c>
      <c r="G36" s="2">
        <v>50000000</v>
      </c>
      <c r="H36" s="17"/>
      <c r="I36" s="17"/>
      <c r="J36" s="10">
        <f t="shared" si="0"/>
        <v>45473</v>
      </c>
    </row>
    <row r="37" spans="1:10" x14ac:dyDescent="0.3">
      <c r="A37" s="1">
        <v>2021</v>
      </c>
      <c r="B37" s="2" t="s">
        <v>63</v>
      </c>
      <c r="C37" s="2">
        <v>0</v>
      </c>
      <c r="D37" s="2">
        <v>62500</v>
      </c>
      <c r="E37" s="2">
        <v>34245159</v>
      </c>
      <c r="F37" s="2">
        <v>50000000</v>
      </c>
      <c r="G37" s="2">
        <v>18500000</v>
      </c>
      <c r="H37" s="17">
        <v>1.1128266812546657</v>
      </c>
      <c r="I37" s="17">
        <v>8.2997311214709981</v>
      </c>
      <c r="J37" s="10">
        <f t="shared" si="0"/>
        <v>45473</v>
      </c>
    </row>
    <row r="38" spans="1:10" x14ac:dyDescent="0.3">
      <c r="A38" s="1">
        <v>2015</v>
      </c>
      <c r="B38" s="3" t="s">
        <v>36</v>
      </c>
      <c r="C38" s="2">
        <v>629225</v>
      </c>
      <c r="D38" s="2">
        <v>629225</v>
      </c>
      <c r="E38" s="2">
        <v>63681401</v>
      </c>
      <c r="F38" s="2">
        <v>50000000</v>
      </c>
      <c r="G38" s="2">
        <v>0</v>
      </c>
      <c r="H38" s="17">
        <v>1.5021187168943722</v>
      </c>
      <c r="I38" s="17">
        <v>6.2220477242724614</v>
      </c>
      <c r="J38" s="10">
        <f t="shared" si="0"/>
        <v>45473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75634359</v>
      </c>
      <c r="F39" s="2">
        <v>50000000</v>
      </c>
      <c r="G39" s="2">
        <v>0</v>
      </c>
      <c r="H39" s="17">
        <v>1.5126871894</v>
      </c>
      <c r="I39" s="17">
        <v>4.9938703232701886</v>
      </c>
      <c r="J39" s="10">
        <f t="shared" si="0"/>
        <v>45473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12238167</v>
      </c>
      <c r="F40" s="2">
        <v>40000000</v>
      </c>
      <c r="G40" s="2">
        <v>750435</v>
      </c>
      <c r="H40" s="17">
        <v>0.99585001199754242</v>
      </c>
      <c r="I40" s="17">
        <v>-6.6618150284691868E-2</v>
      </c>
      <c r="J40" s="10">
        <f t="shared" si="0"/>
        <v>45473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90460</v>
      </c>
      <c r="E41" s="2">
        <v>0</v>
      </c>
      <c r="F41" s="2">
        <v>28531885</v>
      </c>
      <c r="G41" s="2">
        <v>0</v>
      </c>
      <c r="H41" s="17">
        <v>1.4453161341961425</v>
      </c>
      <c r="I41" s="17">
        <v>15.514178371192845</v>
      </c>
      <c r="J41" s="10">
        <f t="shared" si="0"/>
        <v>45473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355202</v>
      </c>
      <c r="F42" s="2">
        <v>30000000</v>
      </c>
      <c r="G42" s="2">
        <v>0</v>
      </c>
      <c r="H42" s="17">
        <v>0.47115240033333333</v>
      </c>
      <c r="I42" s="17">
        <v>-6.7275816468594485</v>
      </c>
      <c r="J42" s="10">
        <f t="shared" si="0"/>
        <v>45473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1315847</v>
      </c>
      <c r="F43" s="2">
        <v>24474342</v>
      </c>
      <c r="G43" s="2">
        <v>0</v>
      </c>
      <c r="H43" s="17">
        <v>1.392810740598027</v>
      </c>
      <c r="I43" s="17">
        <v>8.6416729685793179</v>
      </c>
      <c r="J43" s="10">
        <f t="shared" si="0"/>
        <v>45473</v>
      </c>
    </row>
    <row r="44" spans="1:10" x14ac:dyDescent="0.3">
      <c r="A44" s="1">
        <v>2022</v>
      </c>
      <c r="B44" s="2" t="s">
        <v>72</v>
      </c>
      <c r="C44" s="2">
        <v>1341463</v>
      </c>
      <c r="D44" s="2">
        <v>0</v>
      </c>
      <c r="E44" s="2">
        <v>7623367</v>
      </c>
      <c r="F44" s="2">
        <v>50000000</v>
      </c>
      <c r="G44" s="2">
        <v>40157463</v>
      </c>
      <c r="H44" s="17">
        <v>0.77453272464203082</v>
      </c>
      <c r="I44" s="17">
        <v>-31.385074266799894</v>
      </c>
      <c r="J44" s="10">
        <f t="shared" si="0"/>
        <v>45473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0</v>
      </c>
      <c r="E45" s="2">
        <v>490084</v>
      </c>
      <c r="F45" s="2">
        <v>25000000</v>
      </c>
      <c r="G45" s="2">
        <v>0</v>
      </c>
      <c r="H45" s="17">
        <v>0.71361925949976523</v>
      </c>
      <c r="I45" s="17">
        <v>-3.6538187071936457</v>
      </c>
      <c r="J45" s="10">
        <f t="shared" si="0"/>
        <v>45473</v>
      </c>
    </row>
    <row r="46" spans="1:10" x14ac:dyDescent="0.3">
      <c r="A46" s="1">
        <v>2009</v>
      </c>
      <c r="B46" s="2" t="s">
        <v>25</v>
      </c>
      <c r="C46" s="2">
        <v>0</v>
      </c>
      <c r="D46" s="2">
        <v>0</v>
      </c>
      <c r="E46" s="2">
        <v>10078931</v>
      </c>
      <c r="F46" s="2">
        <v>25000000</v>
      </c>
      <c r="G46" s="2">
        <v>609663</v>
      </c>
      <c r="H46" s="17">
        <v>1.6231878976801968</v>
      </c>
      <c r="I46" s="17">
        <v>8.0606796955101636</v>
      </c>
      <c r="J46" s="10">
        <f t="shared" si="0"/>
        <v>45473</v>
      </c>
    </row>
    <row r="47" spans="1:10" x14ac:dyDescent="0.3">
      <c r="A47" s="1">
        <v>2006</v>
      </c>
      <c r="B47" s="2" t="s">
        <v>60</v>
      </c>
      <c r="C47" s="2">
        <v>1724040</v>
      </c>
      <c r="D47" s="2">
        <v>0</v>
      </c>
      <c r="E47" s="2">
        <v>39684961</v>
      </c>
      <c r="F47" s="2">
        <v>50000000</v>
      </c>
      <c r="G47" s="2">
        <v>4087921</v>
      </c>
      <c r="H47" s="17">
        <v>0.86507502742361109</v>
      </c>
      <c r="I47" s="17">
        <v>-7.9050335655032171</v>
      </c>
      <c r="J47" s="10">
        <f t="shared" si="0"/>
        <v>45473</v>
      </c>
    </row>
    <row r="48" spans="1:10" x14ac:dyDescent="0.3">
      <c r="A48" s="1">
        <v>2012</v>
      </c>
      <c r="B48" s="2" t="s">
        <v>77</v>
      </c>
      <c r="C48" s="2">
        <v>918376</v>
      </c>
      <c r="D48" s="2">
        <v>0</v>
      </c>
      <c r="E48" s="2">
        <v>5764315</v>
      </c>
      <c r="F48" s="2">
        <v>50000000</v>
      </c>
      <c r="G48" s="2">
        <v>43795031</v>
      </c>
      <c r="H48" s="17">
        <v>0.93143817479184832</v>
      </c>
      <c r="I48" s="17">
        <v>-9.8851905018009223</v>
      </c>
      <c r="J48" s="10">
        <f t="shared" si="0"/>
        <v>45473</v>
      </c>
    </row>
    <row r="49" spans="1:11" x14ac:dyDescent="0.3">
      <c r="A49" s="1">
        <v>2022</v>
      </c>
      <c r="B49" s="3" t="s">
        <v>66</v>
      </c>
      <c r="C49" s="2">
        <v>0</v>
      </c>
      <c r="D49" s="2">
        <v>733190</v>
      </c>
      <c r="E49" s="2">
        <v>16774153</v>
      </c>
      <c r="F49" s="2">
        <v>35000000</v>
      </c>
      <c r="G49" s="2">
        <v>18509647</v>
      </c>
      <c r="H49" s="17">
        <v>1.1037396742497383</v>
      </c>
      <c r="I49" s="17">
        <v>10.983601291035839</v>
      </c>
      <c r="J49" s="10">
        <f t="shared" si="0"/>
        <v>45473</v>
      </c>
    </row>
    <row r="50" spans="1:11" x14ac:dyDescent="0.3">
      <c r="A50" s="8"/>
      <c r="B50" s="3"/>
      <c r="C50" s="2"/>
      <c r="D50" s="2"/>
      <c r="E50" s="25"/>
      <c r="F50" s="25"/>
      <c r="G50" s="25"/>
      <c r="H50" s="17"/>
      <c r="I50" s="4"/>
      <c r="J50" s="10"/>
    </row>
    <row r="51" spans="1:11" x14ac:dyDescent="0.3">
      <c r="A51" s="8"/>
      <c r="B51" s="3"/>
      <c r="C51" s="25"/>
      <c r="D51" s="25"/>
      <c r="E51" s="25"/>
      <c r="F51" s="25"/>
      <c r="G51" s="25"/>
      <c r="H51" s="17"/>
      <c r="I51" s="4"/>
      <c r="J51" s="10"/>
    </row>
    <row r="52" spans="1:11" x14ac:dyDescent="0.3">
      <c r="A52" s="8"/>
      <c r="B52" s="13" t="s">
        <v>41</v>
      </c>
      <c r="C52" s="9">
        <f>SUM(C4:C49)</f>
        <v>31649528</v>
      </c>
      <c r="D52" s="9">
        <f t="shared" ref="D52:G52" si="1">SUM(D4:D49)</f>
        <v>7532940</v>
      </c>
      <c r="E52" s="9">
        <f t="shared" si="1"/>
        <v>1262015951</v>
      </c>
      <c r="F52" s="9">
        <f t="shared" si="1"/>
        <v>1722844709</v>
      </c>
      <c r="G52" s="9">
        <f t="shared" si="1"/>
        <v>356369319</v>
      </c>
      <c r="H52" s="17"/>
      <c r="I52" s="4"/>
      <c r="J52" s="10"/>
    </row>
    <row r="53" spans="1:11" x14ac:dyDescent="0.3">
      <c r="C53" s="15"/>
      <c r="H53"/>
    </row>
    <row r="54" spans="1:11" x14ac:dyDescent="0.3">
      <c r="A54" s="27" t="s">
        <v>37</v>
      </c>
      <c r="B54" s="27"/>
    </row>
    <row r="55" spans="1:11" x14ac:dyDescent="0.3">
      <c r="A55" s="27" t="s">
        <v>40</v>
      </c>
      <c r="B55" s="27"/>
      <c r="E55"/>
      <c r="H55" s="12"/>
      <c r="I55" s="12"/>
      <c r="J55" s="12"/>
    </row>
    <row r="56" spans="1:11" x14ac:dyDescent="0.3">
      <c r="A56" s="27" t="s">
        <v>42</v>
      </c>
      <c r="B56" s="27"/>
    </row>
    <row r="57" spans="1:11" x14ac:dyDescent="0.3">
      <c r="A57" s="27"/>
      <c r="B57" s="27"/>
    </row>
    <row r="58" spans="1:11" x14ac:dyDescent="0.3">
      <c r="A58" s="19"/>
      <c r="B58" s="19"/>
    </row>
    <row r="59" spans="1:11" x14ac:dyDescent="0.3">
      <c r="K59" s="8"/>
    </row>
    <row r="60" spans="1:11" x14ac:dyDescent="0.3">
      <c r="K60" s="8"/>
    </row>
    <row r="79" spans="4:4" x14ac:dyDescent="0.3">
      <c r="D79" s="7" t="s">
        <v>64</v>
      </c>
    </row>
  </sheetData>
  <sortState xmlns:xlrd2="http://schemas.microsoft.com/office/spreadsheetml/2017/richdata2" ref="A4:J49">
    <sortCondition ref="B4:B49"/>
  </sortState>
  <mergeCells count="3">
    <mergeCell ref="A54:B54"/>
    <mergeCell ref="A55:B55"/>
    <mergeCell ref="A56:B5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4DB9-1BCF-4AC4-840D-D8AEE297B3A2}">
  <dimension ref="A1:J57"/>
  <sheetViews>
    <sheetView workbookViewId="0">
      <pane ySplit="3" topLeftCell="A4" activePane="bottomLeft" state="frozen"/>
      <selection pane="bottomLeft" activeCell="I23" sqref="I23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2.77734375" style="7" customWidth="1"/>
    <col min="4" max="4" width="23.77734375" style="7" bestFit="1" customWidth="1"/>
    <col min="5" max="5" width="21.44140625" style="7" bestFit="1" customWidth="1"/>
    <col min="6" max="6" width="16.21875" style="7" bestFit="1" customWidth="1"/>
    <col min="7" max="7" width="24" style="7" bestFit="1" customWidth="1"/>
    <col min="8" max="8" width="16.77734375" style="7" bestFit="1" customWidth="1"/>
    <col min="9" max="9" width="13.77734375" style="7" bestFit="1" customWidth="1"/>
    <col min="10" max="10" width="17.21875" style="7" bestFit="1" customWidth="1"/>
    <col min="11" max="11" width="23.21875" style="7" bestFit="1" customWidth="1"/>
    <col min="12" max="12" width="13.21875" style="7" bestFit="1" customWidth="1"/>
    <col min="13" max="13" width="12.44140625" style="7" bestFit="1" customWidth="1"/>
    <col min="14" max="14" width="12.21875" style="7" bestFit="1" customWidth="1"/>
    <col min="15" max="15" width="13.77734375" style="7" bestFit="1" customWidth="1"/>
    <col min="16" max="16" width="14.21875" style="7" bestFit="1" customWidth="1"/>
    <col min="17" max="17" width="12.44140625" style="7" bestFit="1" customWidth="1"/>
    <col min="18" max="18" width="20.21875" style="7" bestFit="1" customWidth="1"/>
    <col min="19" max="19" width="8.21875" style="7" bestFit="1" customWidth="1"/>
    <col min="20" max="16384" width="9.21875" style="7"/>
  </cols>
  <sheetData>
    <row r="1" spans="1:10" x14ac:dyDescent="0.3">
      <c r="B1"/>
    </row>
    <row r="2" spans="1:10" x14ac:dyDescent="0.3">
      <c r="A2" s="16">
        <v>45382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2722034</v>
      </c>
      <c r="F4" s="2">
        <v>25000000</v>
      </c>
      <c r="G4" s="2">
        <v>0</v>
      </c>
      <c r="H4" s="17">
        <v>1.2863237162622303</v>
      </c>
      <c r="I4" s="4">
        <v>8.186443473551531</v>
      </c>
      <c r="J4" s="10">
        <f t="shared" ref="J4:J49" si="0">+$A$2</f>
        <v>45382</v>
      </c>
    </row>
    <row r="5" spans="1:10" x14ac:dyDescent="0.3">
      <c r="A5" s="1">
        <v>2006</v>
      </c>
      <c r="B5" s="2" t="s">
        <v>39</v>
      </c>
      <c r="C5" s="2">
        <v>0</v>
      </c>
      <c r="D5" s="2">
        <v>0</v>
      </c>
      <c r="E5" s="2">
        <v>217095</v>
      </c>
      <c r="F5" s="2">
        <v>25533001</v>
      </c>
      <c r="G5" s="2">
        <v>1604769</v>
      </c>
      <c r="H5" s="17">
        <v>0.53516699492046971</v>
      </c>
      <c r="I5" s="4">
        <v>-8.9607618796749833</v>
      </c>
      <c r="J5" s="10">
        <f t="shared" si="0"/>
        <v>45382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26622340</v>
      </c>
      <c r="F6" s="2">
        <v>20000000</v>
      </c>
      <c r="G6" s="2">
        <v>2015220</v>
      </c>
      <c r="H6" s="17">
        <v>1.7869449907586092</v>
      </c>
      <c r="I6" s="4">
        <v>11.489856868897741</v>
      </c>
      <c r="J6" s="10">
        <f t="shared" si="0"/>
        <v>45382</v>
      </c>
    </row>
    <row r="7" spans="1:10" x14ac:dyDescent="0.3">
      <c r="A7" s="1">
        <v>2019</v>
      </c>
      <c r="B7" s="3" t="s">
        <v>54</v>
      </c>
      <c r="C7" s="2">
        <v>2187500</v>
      </c>
      <c r="D7" s="2">
        <v>0</v>
      </c>
      <c r="E7" s="2">
        <v>32967485</v>
      </c>
      <c r="F7" s="2">
        <v>35000000</v>
      </c>
      <c r="G7" s="2">
        <v>5818750</v>
      </c>
      <c r="H7" s="17">
        <v>1.1297489082852858</v>
      </c>
      <c r="I7" s="4">
        <v>5.0145592675184592</v>
      </c>
      <c r="J7" s="10">
        <f t="shared" si="0"/>
        <v>45382</v>
      </c>
    </row>
    <row r="8" spans="1:10" x14ac:dyDescent="0.3">
      <c r="A8" s="1">
        <v>2015</v>
      </c>
      <c r="B8" s="3" t="s">
        <v>34</v>
      </c>
      <c r="C8" s="2">
        <v>0</v>
      </c>
      <c r="D8" s="2">
        <v>88519</v>
      </c>
      <c r="E8" s="2">
        <v>13653248</v>
      </c>
      <c r="F8" s="2">
        <v>20000000</v>
      </c>
      <c r="G8" s="2">
        <v>0</v>
      </c>
      <c r="H8" s="17">
        <v>1.50833375</v>
      </c>
      <c r="I8" s="26">
        <v>6.6235336807792144</v>
      </c>
      <c r="J8" s="10">
        <f t="shared" si="0"/>
        <v>45382</v>
      </c>
    </row>
    <row r="9" spans="1:10" x14ac:dyDescent="0.3">
      <c r="A9" s="1">
        <v>2012</v>
      </c>
      <c r="B9" s="2" t="s">
        <v>10</v>
      </c>
      <c r="C9" s="2">
        <v>0</v>
      </c>
      <c r="D9" s="2">
        <v>0</v>
      </c>
      <c r="E9" s="2">
        <v>16930230</v>
      </c>
      <c r="F9" s="2">
        <v>20000000</v>
      </c>
      <c r="G9" s="2">
        <v>1359113</v>
      </c>
      <c r="H9" s="17">
        <v>1.4692883401914072</v>
      </c>
      <c r="I9" s="4">
        <v>8.784619884158662</v>
      </c>
      <c r="J9" s="10">
        <f t="shared" si="0"/>
        <v>45382</v>
      </c>
    </row>
    <row r="10" spans="1:10" x14ac:dyDescent="0.3">
      <c r="A10" s="1">
        <v>2019</v>
      </c>
      <c r="B10" s="2" t="s">
        <v>58</v>
      </c>
      <c r="C10" s="2">
        <v>618450</v>
      </c>
      <c r="D10" s="2">
        <v>93116</v>
      </c>
      <c r="E10" s="2">
        <v>11467757</v>
      </c>
      <c r="F10" s="2">
        <v>20000000</v>
      </c>
      <c r="G10" s="2">
        <v>7626450</v>
      </c>
      <c r="H10" s="17">
        <v>1.1899793602955528</v>
      </c>
      <c r="I10" s="4">
        <v>9.9849874361350288</v>
      </c>
      <c r="J10" s="10">
        <f t="shared" si="0"/>
        <v>45382</v>
      </c>
    </row>
    <row r="11" spans="1:10" x14ac:dyDescent="0.3">
      <c r="A11" s="1">
        <v>2021</v>
      </c>
      <c r="B11" s="2" t="s">
        <v>69</v>
      </c>
      <c r="C11" s="2">
        <v>1335736</v>
      </c>
      <c r="D11" s="2">
        <v>467942</v>
      </c>
      <c r="E11" s="2">
        <v>32818057</v>
      </c>
      <c r="F11" s="2">
        <v>50000000</v>
      </c>
      <c r="G11" s="2">
        <v>18739821</v>
      </c>
      <c r="H11" s="17">
        <v>1.0462013705722526</v>
      </c>
      <c r="I11" s="4">
        <v>4.5829312930072863</v>
      </c>
      <c r="J11" s="10">
        <f t="shared" si="0"/>
        <v>45382</v>
      </c>
    </row>
    <row r="12" spans="1:10" x14ac:dyDescent="0.3">
      <c r="A12" s="1">
        <v>2005</v>
      </c>
      <c r="B12" s="2" t="s">
        <v>11</v>
      </c>
      <c r="C12" s="2">
        <v>0</v>
      </c>
      <c r="D12" s="2">
        <v>0</v>
      </c>
      <c r="E12" s="2">
        <v>58264</v>
      </c>
      <c r="F12" s="2">
        <v>10000000</v>
      </c>
      <c r="G12" s="2">
        <v>0</v>
      </c>
      <c r="H12" s="17">
        <v>4.7025864410017455</v>
      </c>
      <c r="I12" s="4">
        <v>79.636868147350242</v>
      </c>
      <c r="J12" s="10">
        <f t="shared" si="0"/>
        <v>45382</v>
      </c>
    </row>
    <row r="13" spans="1:10" x14ac:dyDescent="0.3">
      <c r="A13" s="1">
        <v>2006</v>
      </c>
      <c r="B13" s="2" t="s">
        <v>48</v>
      </c>
      <c r="C13" s="2">
        <v>0</v>
      </c>
      <c r="D13" s="2">
        <v>0</v>
      </c>
      <c r="E13" s="2">
        <v>76166</v>
      </c>
      <c r="F13" s="2">
        <v>30000000</v>
      </c>
      <c r="G13" s="2">
        <v>33153</v>
      </c>
      <c r="H13" s="17">
        <v>1.2213144743069455</v>
      </c>
      <c r="I13" s="4">
        <v>3.0413313626197702</v>
      </c>
      <c r="J13" s="10">
        <f t="shared" si="0"/>
        <v>45382</v>
      </c>
    </row>
    <row r="14" spans="1:10" x14ac:dyDescent="0.3">
      <c r="A14" s="1">
        <v>2020</v>
      </c>
      <c r="B14" s="2" t="s">
        <v>61</v>
      </c>
      <c r="C14" s="2">
        <v>0</v>
      </c>
      <c r="D14" s="2">
        <v>0</v>
      </c>
      <c r="E14" s="2">
        <v>38522272</v>
      </c>
      <c r="F14" s="2">
        <v>40000000</v>
      </c>
      <c r="G14" s="2">
        <v>11721327</v>
      </c>
      <c r="H14" s="17">
        <v>1.3540717982386206</v>
      </c>
      <c r="I14" s="17">
        <v>13.330003677287582</v>
      </c>
      <c r="J14" s="10">
        <f t="shared" si="0"/>
        <v>45382</v>
      </c>
    </row>
    <row r="15" spans="1:10" x14ac:dyDescent="0.3">
      <c r="A15" s="1">
        <v>2007</v>
      </c>
      <c r="B15" s="2" t="s">
        <v>13</v>
      </c>
      <c r="C15" s="2">
        <v>0</v>
      </c>
      <c r="D15" s="2">
        <v>0</v>
      </c>
      <c r="E15" s="2">
        <v>3818122</v>
      </c>
      <c r="F15" s="2">
        <v>15000000</v>
      </c>
      <c r="G15" s="2">
        <v>0</v>
      </c>
      <c r="H15" s="17">
        <v>1.5065238207986551</v>
      </c>
      <c r="I15" s="4">
        <v>7.216961525634269</v>
      </c>
      <c r="J15" s="10">
        <f t="shared" si="0"/>
        <v>45382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12967271</v>
      </c>
      <c r="F16" s="2">
        <v>25000000</v>
      </c>
      <c r="G16" s="2">
        <v>0</v>
      </c>
      <c r="H16" s="17">
        <v>1.2160708596000001</v>
      </c>
      <c r="I16" s="26">
        <v>2.4096045800175325</v>
      </c>
      <c r="J16" s="10">
        <f t="shared" si="0"/>
        <v>45382</v>
      </c>
    </row>
    <row r="17" spans="1:10" x14ac:dyDescent="0.3">
      <c r="A17" s="1">
        <v>2022</v>
      </c>
      <c r="B17" s="3" t="s">
        <v>71</v>
      </c>
      <c r="C17" s="2">
        <v>762956</v>
      </c>
      <c r="D17" s="2">
        <v>694162</v>
      </c>
      <c r="E17" s="2">
        <v>69197149</v>
      </c>
      <c r="F17" s="2">
        <v>100000000</v>
      </c>
      <c r="G17" s="2">
        <v>0</v>
      </c>
      <c r="H17" s="17">
        <v>0.7127859884666391</v>
      </c>
      <c r="I17" s="26">
        <v>-19.809927924622283</v>
      </c>
      <c r="J17" s="10">
        <f t="shared" si="0"/>
        <v>45382</v>
      </c>
    </row>
    <row r="18" spans="1:10" x14ac:dyDescent="0.3">
      <c r="A18" s="1">
        <v>2011</v>
      </c>
      <c r="B18" s="3" t="s">
        <v>7</v>
      </c>
      <c r="C18" s="2">
        <v>0</v>
      </c>
      <c r="D18" s="2">
        <v>0</v>
      </c>
      <c r="E18" s="2">
        <v>19516</v>
      </c>
      <c r="F18" s="2">
        <v>25000000</v>
      </c>
      <c r="G18" s="2">
        <v>0</v>
      </c>
      <c r="H18" s="17">
        <v>2.3524241833635546</v>
      </c>
      <c r="I18" s="4">
        <v>21.550221268644854</v>
      </c>
      <c r="J18" s="10">
        <f t="shared" si="0"/>
        <v>45382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4016530</v>
      </c>
      <c r="F19" s="2">
        <v>25000000</v>
      </c>
      <c r="G19" s="2">
        <v>518518</v>
      </c>
      <c r="H19" s="17">
        <v>1.1732391702738338</v>
      </c>
      <c r="I19" s="4">
        <v>4.9131503625619466</v>
      </c>
      <c r="J19" s="10">
        <f t="shared" si="0"/>
        <v>45382</v>
      </c>
    </row>
    <row r="20" spans="1:10" x14ac:dyDescent="0.3">
      <c r="A20" s="1">
        <v>2022</v>
      </c>
      <c r="B20" s="2" t="s">
        <v>73</v>
      </c>
      <c r="C20" s="2">
        <v>0</v>
      </c>
      <c r="D20" s="2">
        <v>0</v>
      </c>
      <c r="E20" s="2">
        <v>6178507</v>
      </c>
      <c r="F20" s="2">
        <v>75000000</v>
      </c>
      <c r="G20" s="2">
        <v>67500000</v>
      </c>
      <c r="H20" s="17">
        <v>0.82380098192000006</v>
      </c>
      <c r="I20" s="4">
        <v>-17.767615792551915</v>
      </c>
      <c r="J20" s="10">
        <f t="shared" si="0"/>
        <v>45382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15115029</v>
      </c>
      <c r="F21" s="2">
        <v>20000000</v>
      </c>
      <c r="G21" s="2">
        <v>0</v>
      </c>
      <c r="H21" s="17">
        <v>1.1371497144451039</v>
      </c>
      <c r="I21" s="4">
        <v>2.3535609485126674</v>
      </c>
      <c r="J21" s="10">
        <f t="shared" si="0"/>
        <v>45382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1645371</v>
      </c>
      <c r="E22" s="2">
        <v>33505917</v>
      </c>
      <c r="F22" s="2">
        <v>40000000</v>
      </c>
      <c r="G22" s="2">
        <v>13004500</v>
      </c>
      <c r="H22" s="17">
        <v>1.3153101567750218</v>
      </c>
      <c r="I22" s="4">
        <v>15.736501035198437</v>
      </c>
      <c r="J22" s="10">
        <f t="shared" si="0"/>
        <v>45382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19802512</v>
      </c>
      <c r="F23" s="2">
        <v>20000000</v>
      </c>
      <c r="G23" s="2">
        <v>1398149</v>
      </c>
      <c r="H23" s="17">
        <v>1.4789930346168163</v>
      </c>
      <c r="I23" s="17">
        <v>4.4910055623665013</v>
      </c>
      <c r="J23" s="10">
        <f t="shared" si="0"/>
        <v>45382</v>
      </c>
    </row>
    <row r="24" spans="1:10" x14ac:dyDescent="0.3">
      <c r="A24" s="1">
        <v>2018</v>
      </c>
      <c r="B24" s="2" t="s">
        <v>45</v>
      </c>
      <c r="C24" s="2">
        <v>299993</v>
      </c>
      <c r="D24" s="2">
        <v>9391</v>
      </c>
      <c r="E24" s="2">
        <v>15045457</v>
      </c>
      <c r="F24" s="2">
        <v>25000000</v>
      </c>
      <c r="G24" s="2">
        <v>2829893</v>
      </c>
      <c r="H24" s="17">
        <v>1.0215062665559758</v>
      </c>
      <c r="I24" s="4">
        <v>0.58884040554421091</v>
      </c>
      <c r="J24" s="10">
        <f t="shared" si="0"/>
        <v>45382</v>
      </c>
    </row>
    <row r="25" spans="1:10" x14ac:dyDescent="0.3">
      <c r="A25" s="1">
        <v>2004</v>
      </c>
      <c r="B25" s="3" t="s">
        <v>3</v>
      </c>
      <c r="C25" s="2">
        <v>182766</v>
      </c>
      <c r="D25" s="2">
        <v>1525034</v>
      </c>
      <c r="E25" s="2">
        <v>195509893</v>
      </c>
      <c r="F25" s="2">
        <v>63867553</v>
      </c>
      <c r="G25" s="2">
        <v>0</v>
      </c>
      <c r="H25" s="17">
        <v>2.0406502846814623</v>
      </c>
      <c r="I25" s="26">
        <v>6.4422444428968495</v>
      </c>
      <c r="J25" s="10">
        <f t="shared" si="0"/>
        <v>45382</v>
      </c>
    </row>
    <row r="26" spans="1:10" x14ac:dyDescent="0.3">
      <c r="A26" s="1">
        <v>2015</v>
      </c>
      <c r="B26" s="3" t="s">
        <v>4</v>
      </c>
      <c r="C26" s="2">
        <v>21070</v>
      </c>
      <c r="D26" s="2">
        <v>44701</v>
      </c>
      <c r="E26" s="2">
        <v>13414143</v>
      </c>
      <c r="F26" s="2">
        <v>50000000</v>
      </c>
      <c r="G26" s="2">
        <v>0</v>
      </c>
      <c r="H26" s="17">
        <v>0.79756120182849377</v>
      </c>
      <c r="I26" s="26">
        <v>-5.2685577597424871</v>
      </c>
      <c r="J26" s="10">
        <f t="shared" si="0"/>
        <v>45382</v>
      </c>
    </row>
    <row r="27" spans="1:10" x14ac:dyDescent="0.3">
      <c r="A27" s="1">
        <v>2005</v>
      </c>
      <c r="B27" s="3" t="s">
        <v>5</v>
      </c>
      <c r="C27" s="2">
        <v>0</v>
      </c>
      <c r="D27" s="2">
        <v>234</v>
      </c>
      <c r="E27" s="2">
        <v>71133787</v>
      </c>
      <c r="F27" s="2">
        <v>30000000</v>
      </c>
      <c r="G27" s="2">
        <v>0</v>
      </c>
      <c r="H27" s="17">
        <v>2.4322560088964389</v>
      </c>
      <c r="I27" s="26">
        <v>5.0825026226263947</v>
      </c>
      <c r="J27" s="10">
        <f t="shared" si="0"/>
        <v>45382</v>
      </c>
    </row>
    <row r="28" spans="1:10" x14ac:dyDescent="0.3">
      <c r="A28" s="1">
        <v>2019</v>
      </c>
      <c r="B28" s="3" t="s">
        <v>56</v>
      </c>
      <c r="C28" s="2">
        <v>25689917</v>
      </c>
      <c r="D28" s="2">
        <v>689917</v>
      </c>
      <c r="E28" s="2">
        <v>90720365</v>
      </c>
      <c r="F28" s="2">
        <v>60000000</v>
      </c>
      <c r="G28" s="2">
        <v>0</v>
      </c>
      <c r="H28" s="17">
        <v>1.1146634522779086</v>
      </c>
      <c r="I28" s="26">
        <v>4.6964280844046025</v>
      </c>
      <c r="J28" s="10">
        <f t="shared" si="0"/>
        <v>45382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-3129005</v>
      </c>
      <c r="F29" s="2">
        <v>20000000</v>
      </c>
      <c r="G29" s="2">
        <v>0</v>
      </c>
      <c r="H29" s="17">
        <v>3.6638004274149427E-2</v>
      </c>
      <c r="I29" s="17">
        <v>0</v>
      </c>
      <c r="J29" s="10">
        <f t="shared" si="0"/>
        <v>45382</v>
      </c>
    </row>
    <row r="30" spans="1:10" x14ac:dyDescent="0.3">
      <c r="A30" s="1">
        <v>2021</v>
      </c>
      <c r="B30" s="2" t="s">
        <v>70</v>
      </c>
      <c r="C30" s="2">
        <v>0</v>
      </c>
      <c r="D30" s="2">
        <v>0</v>
      </c>
      <c r="E30" s="2">
        <v>26276547</v>
      </c>
      <c r="F30" s="2">
        <v>50000000</v>
      </c>
      <c r="G30" s="2">
        <v>21153846</v>
      </c>
      <c r="H30" s="17">
        <v>0.9109202820736394</v>
      </c>
      <c r="I30" s="4">
        <v>-7.8532093824290499</v>
      </c>
      <c r="J30" s="10">
        <f t="shared" si="0"/>
        <v>45382</v>
      </c>
    </row>
    <row r="31" spans="1:10" x14ac:dyDescent="0.3">
      <c r="A31" s="1">
        <v>2020</v>
      </c>
      <c r="B31" s="2" t="s">
        <v>59</v>
      </c>
      <c r="C31" s="2">
        <v>659755</v>
      </c>
      <c r="D31" s="2">
        <v>0</v>
      </c>
      <c r="E31" s="2">
        <v>43354539</v>
      </c>
      <c r="F31" s="2">
        <v>35000000</v>
      </c>
      <c r="G31" s="2">
        <v>3661640</v>
      </c>
      <c r="H31" s="17">
        <v>1.4239598760599088</v>
      </c>
      <c r="I31" s="4">
        <v>13.630000943683807</v>
      </c>
      <c r="J31" s="10">
        <f t="shared" si="0"/>
        <v>45382</v>
      </c>
    </row>
    <row r="32" spans="1:10" x14ac:dyDescent="0.3">
      <c r="A32" s="1">
        <v>2016</v>
      </c>
      <c r="B32" s="3" t="s">
        <v>35</v>
      </c>
      <c r="C32" s="2">
        <v>244895</v>
      </c>
      <c r="D32" s="2">
        <v>244895</v>
      </c>
      <c r="E32" s="2">
        <v>161623421</v>
      </c>
      <c r="F32" s="2">
        <v>75000000</v>
      </c>
      <c r="G32" s="2">
        <v>0</v>
      </c>
      <c r="H32" s="17">
        <v>2.0917461546690586</v>
      </c>
      <c r="I32" s="26">
        <v>14.009793392110481</v>
      </c>
      <c r="J32" s="10">
        <f t="shared" si="0"/>
        <v>45382</v>
      </c>
    </row>
    <row r="33" spans="1:10" x14ac:dyDescent="0.3">
      <c r="A33" s="1">
        <v>2011</v>
      </c>
      <c r="B33" s="2" t="s">
        <v>19</v>
      </c>
      <c r="C33" s="2">
        <v>0</v>
      </c>
      <c r="D33" s="2">
        <v>0</v>
      </c>
      <c r="E33" s="2">
        <v>19966</v>
      </c>
      <c r="F33" s="2">
        <v>15000000</v>
      </c>
      <c r="G33" s="2">
        <v>0</v>
      </c>
      <c r="H33" s="17">
        <v>1.5503148201913304</v>
      </c>
      <c r="I33" s="4">
        <v>26.346745645180114</v>
      </c>
      <c r="J33" s="10">
        <f t="shared" si="0"/>
        <v>45382</v>
      </c>
    </row>
    <row r="34" spans="1:10" x14ac:dyDescent="0.3">
      <c r="A34" s="1">
        <v>2023</v>
      </c>
      <c r="B34" s="2" t="s">
        <v>74</v>
      </c>
      <c r="C34" s="2">
        <v>1740382</v>
      </c>
      <c r="D34" s="2">
        <v>0</v>
      </c>
      <c r="E34" s="2">
        <v>7243636</v>
      </c>
      <c r="F34" s="2">
        <v>40000000</v>
      </c>
      <c r="G34" s="2">
        <v>31805892</v>
      </c>
      <c r="H34" s="17">
        <v>0.8840053847518119</v>
      </c>
      <c r="I34" s="4">
        <v>-16.086384023936617</v>
      </c>
      <c r="J34" s="10">
        <f t="shared" si="0"/>
        <v>45382</v>
      </c>
    </row>
    <row r="35" spans="1:10" x14ac:dyDescent="0.3">
      <c r="A35" s="1">
        <v>2019</v>
      </c>
      <c r="B35" s="2" t="s">
        <v>68</v>
      </c>
      <c r="C35" s="2">
        <v>0</v>
      </c>
      <c r="D35" s="2">
        <v>0</v>
      </c>
      <c r="E35" s="2">
        <v>20492177</v>
      </c>
      <c r="F35" s="2">
        <v>35437928</v>
      </c>
      <c r="G35" s="2">
        <v>12475422</v>
      </c>
      <c r="H35" s="17">
        <v>0.8948934566692438</v>
      </c>
      <c r="I35" s="4">
        <v>-5.4511632618912786</v>
      </c>
      <c r="J35" s="10">
        <f t="shared" si="0"/>
        <v>45382</v>
      </c>
    </row>
    <row r="36" spans="1:10" x14ac:dyDescent="0.3">
      <c r="A36" s="1">
        <v>2023</v>
      </c>
      <c r="B36" s="2" t="s">
        <v>76</v>
      </c>
      <c r="C36" s="2">
        <v>0</v>
      </c>
      <c r="D36" s="2">
        <v>0</v>
      </c>
      <c r="E36" s="2">
        <v>0</v>
      </c>
      <c r="F36" s="2">
        <v>50000000</v>
      </c>
      <c r="G36" s="2">
        <v>50000000</v>
      </c>
      <c r="H36" s="17" t="s">
        <v>62</v>
      </c>
      <c r="I36" s="17" t="s">
        <v>62</v>
      </c>
      <c r="J36" s="10">
        <f t="shared" si="0"/>
        <v>45382</v>
      </c>
    </row>
    <row r="37" spans="1:10" x14ac:dyDescent="0.3">
      <c r="A37" s="1">
        <v>2021</v>
      </c>
      <c r="B37" s="2" t="s">
        <v>63</v>
      </c>
      <c r="C37" s="2">
        <v>2500000</v>
      </c>
      <c r="D37" s="2">
        <v>62500</v>
      </c>
      <c r="E37" s="2">
        <v>33830129</v>
      </c>
      <c r="F37" s="2">
        <v>50000000</v>
      </c>
      <c r="G37" s="2">
        <v>18500000</v>
      </c>
      <c r="H37" s="17">
        <v>1.0992505057269666</v>
      </c>
      <c r="I37" s="4">
        <v>8.7848892013709268</v>
      </c>
      <c r="J37" s="10">
        <f t="shared" si="0"/>
        <v>45382</v>
      </c>
    </row>
    <row r="38" spans="1:10" x14ac:dyDescent="0.3">
      <c r="A38" s="1">
        <v>2015</v>
      </c>
      <c r="B38" s="3" t="s">
        <v>36</v>
      </c>
      <c r="C38" s="2">
        <v>638896</v>
      </c>
      <c r="D38" s="2">
        <v>638896</v>
      </c>
      <c r="E38" s="2">
        <v>63794589</v>
      </c>
      <c r="F38" s="2">
        <v>50000000</v>
      </c>
      <c r="G38" s="2">
        <v>0</v>
      </c>
      <c r="H38" s="17">
        <v>1.5099638656646952</v>
      </c>
      <c r="I38" s="26">
        <v>6.419312931926946</v>
      </c>
      <c r="J38" s="10">
        <f t="shared" si="0"/>
        <v>45382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76312600</v>
      </c>
      <c r="F39" s="2">
        <v>50000000</v>
      </c>
      <c r="G39" s="2">
        <v>0</v>
      </c>
      <c r="H39" s="17">
        <v>1.5262519915999999</v>
      </c>
      <c r="I39" s="26">
        <v>5.262518174189279</v>
      </c>
      <c r="J39" s="10">
        <f t="shared" si="0"/>
        <v>45382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13290726</v>
      </c>
      <c r="F40" s="2">
        <v>40000000</v>
      </c>
      <c r="G40" s="2">
        <v>750435</v>
      </c>
      <c r="H40" s="17">
        <v>1.015605388971925</v>
      </c>
      <c r="I40" s="4">
        <v>0.24683952440880397</v>
      </c>
      <c r="J40" s="10">
        <f t="shared" si="0"/>
        <v>45382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89884</v>
      </c>
      <c r="F41" s="2">
        <v>28531885</v>
      </c>
      <c r="G41" s="2">
        <v>1198544</v>
      </c>
      <c r="H41" s="17">
        <v>1.4452956658240741</v>
      </c>
      <c r="I41" s="4">
        <v>15.514025656181808</v>
      </c>
      <c r="J41" s="10">
        <f t="shared" si="0"/>
        <v>45382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352799</v>
      </c>
      <c r="F42" s="2">
        <v>30000000</v>
      </c>
      <c r="G42" s="2">
        <v>0</v>
      </c>
      <c r="H42" s="17">
        <v>0.4710723003333333</v>
      </c>
      <c r="I42" s="4">
        <v>-6.7347967197130316</v>
      </c>
      <c r="J42" s="10">
        <f t="shared" si="0"/>
        <v>45382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1293501</v>
      </c>
      <c r="F43" s="2">
        <v>24474342</v>
      </c>
      <c r="G43" s="2">
        <v>0</v>
      </c>
      <c r="H43" s="17">
        <v>1.3918980296045771</v>
      </c>
      <c r="I43" s="4">
        <v>8.6439698748385965</v>
      </c>
      <c r="J43" s="10">
        <f t="shared" si="0"/>
        <v>45382</v>
      </c>
    </row>
    <row r="44" spans="1:10" x14ac:dyDescent="0.3">
      <c r="A44" s="1">
        <v>2021</v>
      </c>
      <c r="B44" s="2" t="s">
        <v>72</v>
      </c>
      <c r="C44" s="2">
        <v>4400884</v>
      </c>
      <c r="D44" s="2">
        <v>0</v>
      </c>
      <c r="E44" s="2">
        <v>6648810</v>
      </c>
      <c r="F44" s="2">
        <v>50000000</v>
      </c>
      <c r="G44" s="2">
        <v>41498926</v>
      </c>
      <c r="H44" s="17">
        <v>0.78211411875722991</v>
      </c>
      <c r="I44" s="4">
        <v>-38.847968472017335</v>
      </c>
      <c r="J44" s="10">
        <f t="shared" si="0"/>
        <v>45382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0</v>
      </c>
      <c r="E45" s="2">
        <v>497684</v>
      </c>
      <c r="F45" s="2">
        <v>25000000</v>
      </c>
      <c r="G45" s="2">
        <v>0</v>
      </c>
      <c r="H45" s="17">
        <v>0.71392325949100999</v>
      </c>
      <c r="I45" s="4">
        <v>-3.6514512052438941</v>
      </c>
      <c r="J45" s="10">
        <f t="shared" si="0"/>
        <v>45382</v>
      </c>
    </row>
    <row r="46" spans="1:10" x14ac:dyDescent="0.3">
      <c r="A46" s="1">
        <v>2009</v>
      </c>
      <c r="B46" s="2" t="s">
        <v>25</v>
      </c>
      <c r="C46" s="2">
        <v>0</v>
      </c>
      <c r="D46" s="2">
        <v>0</v>
      </c>
      <c r="E46" s="2">
        <v>10513569</v>
      </c>
      <c r="F46" s="2">
        <v>25000000</v>
      </c>
      <c r="G46" s="2">
        <v>1884390</v>
      </c>
      <c r="H46" s="17">
        <v>1.6427997859034709</v>
      </c>
      <c r="I46" s="4">
        <v>8.2541445795228938</v>
      </c>
      <c r="J46" s="10">
        <f t="shared" si="0"/>
        <v>45382</v>
      </c>
    </row>
    <row r="47" spans="1:10" x14ac:dyDescent="0.3">
      <c r="A47" s="1">
        <v>2020</v>
      </c>
      <c r="B47" s="2" t="s">
        <v>60</v>
      </c>
      <c r="C47" s="2">
        <v>420128</v>
      </c>
      <c r="D47" s="2">
        <v>0</v>
      </c>
      <c r="E47" s="2">
        <v>39391632</v>
      </c>
      <c r="F47" s="2">
        <v>50000000</v>
      </c>
      <c r="G47" s="2">
        <v>5811961</v>
      </c>
      <c r="H47" s="17">
        <v>0.89218858524135913</v>
      </c>
      <c r="I47" s="4">
        <v>-6.9545906951237306</v>
      </c>
      <c r="J47" s="10">
        <f t="shared" si="0"/>
        <v>45382</v>
      </c>
    </row>
    <row r="48" spans="1:10" x14ac:dyDescent="0.3">
      <c r="A48" s="1">
        <v>2023</v>
      </c>
      <c r="B48" s="2" t="s">
        <v>77</v>
      </c>
      <c r="C48" s="2">
        <v>2250787</v>
      </c>
      <c r="D48" s="2">
        <v>0</v>
      </c>
      <c r="E48" s="2">
        <v>4731379</v>
      </c>
      <c r="F48" s="2">
        <v>50000000</v>
      </c>
      <c r="G48" s="2">
        <v>44713407</v>
      </c>
      <c r="H48" s="17">
        <v>0.89497697288215683</v>
      </c>
      <c r="I48" s="4">
        <v>-16.472222289079852</v>
      </c>
      <c r="J48" s="10">
        <f t="shared" si="0"/>
        <v>45382</v>
      </c>
    </row>
    <row r="49" spans="1:10" x14ac:dyDescent="0.3">
      <c r="A49" s="1">
        <v>2022</v>
      </c>
      <c r="B49" s="2" t="s">
        <v>66</v>
      </c>
      <c r="C49" s="2">
        <v>686275</v>
      </c>
      <c r="D49" s="2">
        <v>304156</v>
      </c>
      <c r="E49" s="2">
        <v>17082208</v>
      </c>
      <c r="F49" s="2">
        <v>35000000</v>
      </c>
      <c r="G49" s="2">
        <v>18509647</v>
      </c>
      <c r="H49" s="17">
        <v>1.0800953054415636</v>
      </c>
      <c r="I49" s="4">
        <v>11.128890754164299</v>
      </c>
      <c r="J49" s="10">
        <f t="shared" si="0"/>
        <v>45382</v>
      </c>
    </row>
    <row r="50" spans="1:10" x14ac:dyDescent="0.3">
      <c r="H50" s="17"/>
      <c r="I50" s="4"/>
      <c r="J50" s="10"/>
    </row>
    <row r="51" spans="1:10" x14ac:dyDescent="0.3">
      <c r="A51" s="8"/>
      <c r="B51" s="13" t="s">
        <v>41</v>
      </c>
      <c r="C51" s="9">
        <f>SUM(C4:C49)</f>
        <v>44640390</v>
      </c>
      <c r="D51" s="9">
        <f>SUM(D4:D49)</f>
        <v>6508834</v>
      </c>
      <c r="E51" s="9">
        <f>SUM(E4:E49)</f>
        <v>1250209937</v>
      </c>
      <c r="F51" s="9">
        <f>SUM(F4:F49)</f>
        <v>1697844709</v>
      </c>
      <c r="G51" s="9">
        <f>SUM(G4:G49)</f>
        <v>386133773</v>
      </c>
      <c r="H51" s="17"/>
      <c r="I51" s="4"/>
      <c r="J51" s="10">
        <f t="shared" ref="J51" si="1">+$A$2</f>
        <v>45382</v>
      </c>
    </row>
    <row r="52" spans="1:10" x14ac:dyDescent="0.3">
      <c r="C52" s="15"/>
      <c r="H52"/>
    </row>
    <row r="53" spans="1:10" ht="15" customHeight="1" x14ac:dyDescent="0.3">
      <c r="A53" s="27" t="s">
        <v>37</v>
      </c>
      <c r="B53" s="27"/>
    </row>
    <row r="54" spans="1:10" ht="15" customHeight="1" x14ac:dyDescent="0.3">
      <c r="A54" s="27" t="s">
        <v>40</v>
      </c>
      <c r="B54" s="27"/>
      <c r="E54"/>
      <c r="H54" s="12"/>
      <c r="I54" s="12"/>
      <c r="J54" s="12"/>
    </row>
    <row r="55" spans="1:10" ht="15" customHeight="1" x14ac:dyDescent="0.3">
      <c r="A55" s="27" t="s">
        <v>42</v>
      </c>
      <c r="B55" s="27"/>
    </row>
    <row r="56" spans="1:10" x14ac:dyDescent="0.3">
      <c r="A56" s="27"/>
      <c r="B56" s="27"/>
    </row>
    <row r="57" spans="1:10" x14ac:dyDescent="0.3">
      <c r="A57" s="19"/>
      <c r="B57" s="19"/>
    </row>
  </sheetData>
  <sortState xmlns:xlrd2="http://schemas.microsoft.com/office/spreadsheetml/2017/richdata2" ref="A4:J49">
    <sortCondition ref="B4:B49"/>
  </sortState>
  <mergeCells count="3">
    <mergeCell ref="A53:B53"/>
    <mergeCell ref="A54:B54"/>
    <mergeCell ref="A55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06-9D65-4679-B7C0-47236C90DA98}">
  <dimension ref="A1:M56"/>
  <sheetViews>
    <sheetView workbookViewId="0">
      <pane ySplit="2" topLeftCell="A12" activePane="bottomLeft" state="frozen"/>
      <selection activeCell="E20" sqref="E20"/>
      <selection pane="bottomLeft" activeCell="B22" sqref="B22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45199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2863532</v>
      </c>
      <c r="F4" s="2">
        <v>25000000</v>
      </c>
      <c r="G4" s="2">
        <v>0</v>
      </c>
      <c r="H4" s="17">
        <v>1.2954670299402846</v>
      </c>
      <c r="I4" s="17">
        <v>8.4617795728500145</v>
      </c>
      <c r="J4" s="10">
        <v>45199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213134</v>
      </c>
      <c r="F5" s="2">
        <v>25533001</v>
      </c>
      <c r="G5" s="2">
        <v>1572531</v>
      </c>
      <c r="H5" s="17">
        <v>0.53499005116598253</v>
      </c>
      <c r="I5" s="4">
        <v>-8.9963489901964344</v>
      </c>
      <c r="J5" s="10">
        <v>45199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25963160</v>
      </c>
      <c r="F6" s="2">
        <v>20000000</v>
      </c>
      <c r="G6" s="2">
        <v>2015220</v>
      </c>
      <c r="H6" s="17">
        <v>1.7509274292612813</v>
      </c>
      <c r="I6" s="4">
        <v>12.000141360667937</v>
      </c>
      <c r="J6" s="10">
        <v>45199</v>
      </c>
    </row>
    <row r="7" spans="1:13" x14ac:dyDescent="0.3">
      <c r="A7" s="1">
        <v>2019</v>
      </c>
      <c r="B7" s="3" t="s">
        <v>54</v>
      </c>
      <c r="C7" s="2">
        <v>1093750</v>
      </c>
      <c r="D7" s="2">
        <v>0</v>
      </c>
      <c r="E7" s="2">
        <v>30860909</v>
      </c>
      <c r="F7" s="2">
        <v>35000000</v>
      </c>
      <c r="G7" s="2">
        <v>10412500</v>
      </c>
      <c r="H7" s="17">
        <v>1.2016903012859577</v>
      </c>
      <c r="I7" s="4">
        <v>8.3265149284061479</v>
      </c>
      <c r="J7" s="10">
        <v>45199</v>
      </c>
    </row>
    <row r="8" spans="1:13" x14ac:dyDescent="0.3">
      <c r="A8" s="1">
        <v>2015</v>
      </c>
      <c r="B8" s="3" t="s">
        <v>34</v>
      </c>
      <c r="C8" s="2">
        <v>0</v>
      </c>
      <c r="D8" s="2">
        <v>90304</v>
      </c>
      <c r="E8" s="2">
        <v>15039628</v>
      </c>
      <c r="F8" s="2">
        <v>20000000</v>
      </c>
      <c r="G8" s="2">
        <v>0</v>
      </c>
      <c r="H8" s="17">
        <v>1.5504458000000001</v>
      </c>
      <c r="I8" s="4">
        <v>7.2890473203716333</v>
      </c>
      <c r="J8" s="10">
        <v>45199</v>
      </c>
    </row>
    <row r="9" spans="1:13" x14ac:dyDescent="0.3">
      <c r="A9" s="1">
        <v>2012</v>
      </c>
      <c r="B9" s="3" t="s">
        <v>10</v>
      </c>
      <c r="C9" s="2">
        <v>47619</v>
      </c>
      <c r="D9" s="2">
        <v>198476</v>
      </c>
      <c r="E9" s="2">
        <v>18264162</v>
      </c>
      <c r="F9" s="2">
        <v>20000000</v>
      </c>
      <c r="G9" s="2">
        <v>1389589</v>
      </c>
      <c r="H9" s="17">
        <v>1.5198579794748601</v>
      </c>
      <c r="I9" s="4">
        <v>9.8820084994155835</v>
      </c>
      <c r="J9" s="10">
        <v>45199</v>
      </c>
    </row>
    <row r="10" spans="1:13" x14ac:dyDescent="0.3">
      <c r="A10" s="1">
        <v>2019</v>
      </c>
      <c r="B10" s="3" t="s">
        <v>58</v>
      </c>
      <c r="C10" s="2">
        <v>1008610</v>
      </c>
      <c r="D10" s="2">
        <v>88266</v>
      </c>
      <c r="E10" s="2">
        <v>10497307</v>
      </c>
      <c r="F10" s="2">
        <v>20000000</v>
      </c>
      <c r="G10" s="2">
        <v>8466302</v>
      </c>
      <c r="H10" s="17">
        <v>1.1442848736629148</v>
      </c>
      <c r="I10" s="4">
        <v>9.1325598341907011</v>
      </c>
      <c r="J10" s="10">
        <v>45199</v>
      </c>
    </row>
    <row r="11" spans="1:13" x14ac:dyDescent="0.3">
      <c r="A11" s="21">
        <v>2021</v>
      </c>
      <c r="B11" s="3" t="s">
        <v>69</v>
      </c>
      <c r="C11" s="2">
        <v>4340293</v>
      </c>
      <c r="D11" s="2">
        <v>213752</v>
      </c>
      <c r="E11" s="2">
        <v>30955971</v>
      </c>
      <c r="F11" s="2">
        <v>50000000</v>
      </c>
      <c r="G11" s="2">
        <v>21130182</v>
      </c>
      <c r="H11" s="17">
        <v>1.0683644597510689</v>
      </c>
      <c r="I11" s="4">
        <v>11.160960373307539</v>
      </c>
      <c r="J11" s="10">
        <v>45199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58056</v>
      </c>
      <c r="F12" s="2">
        <v>10000000</v>
      </c>
      <c r="G12" s="2">
        <v>0</v>
      </c>
      <c r="H12" s="17">
        <v>4.7025377471214425</v>
      </c>
      <c r="I12" s="4">
        <v>79.636886018916584</v>
      </c>
      <c r="J12" s="10">
        <v>45199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18370</v>
      </c>
      <c r="F13" s="2">
        <v>30000000</v>
      </c>
      <c r="G13" s="2">
        <v>33153</v>
      </c>
      <c r="H13" s="17">
        <v>1.2187157090947551</v>
      </c>
      <c r="I13" s="4">
        <v>3.0155028643473303</v>
      </c>
      <c r="J13" s="10">
        <v>45199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35898828</v>
      </c>
      <c r="F14" s="2">
        <v>40000000</v>
      </c>
      <c r="G14" s="2">
        <v>13083304</v>
      </c>
      <c r="H14" s="17">
        <v>1.3258069247154207</v>
      </c>
      <c r="I14" s="4">
        <v>14.966064287019144</v>
      </c>
      <c r="J14" s="10">
        <v>45199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4607912</v>
      </c>
      <c r="F15" s="2">
        <v>15000000</v>
      </c>
      <c r="G15" s="2">
        <v>0</v>
      </c>
      <c r="H15" s="17">
        <v>1.5538901674522609</v>
      </c>
      <c r="I15" s="4">
        <v>7.6453160454448499</v>
      </c>
      <c r="J15" s="10">
        <v>45199</v>
      </c>
    </row>
    <row r="16" spans="1:13" x14ac:dyDescent="0.3">
      <c r="A16" s="1">
        <v>2012</v>
      </c>
      <c r="B16" s="3" t="s">
        <v>2</v>
      </c>
      <c r="C16" s="2">
        <v>0</v>
      </c>
      <c r="D16" s="2">
        <v>25932</v>
      </c>
      <c r="E16" s="2">
        <v>15091092</v>
      </c>
      <c r="F16" s="2">
        <v>25000000</v>
      </c>
      <c r="G16" s="2">
        <v>0</v>
      </c>
      <c r="H16" s="17">
        <v>1.3010236996000002</v>
      </c>
      <c r="I16" s="4">
        <v>3.2929937482379268</v>
      </c>
      <c r="J16" s="10">
        <v>45199</v>
      </c>
    </row>
    <row r="17" spans="1:10" x14ac:dyDescent="0.3">
      <c r="A17" s="1">
        <v>2022</v>
      </c>
      <c r="B17" s="3" t="s">
        <v>71</v>
      </c>
      <c r="C17" s="2">
        <v>820554</v>
      </c>
      <c r="D17" s="2">
        <v>796070</v>
      </c>
      <c r="E17" s="2">
        <v>75709153</v>
      </c>
      <c r="F17" s="2">
        <v>100000000</v>
      </c>
      <c r="G17" s="2">
        <v>0</v>
      </c>
      <c r="H17" s="17">
        <v>0.77249423759562308</v>
      </c>
      <c r="I17" s="4">
        <v>-21.24710599601277</v>
      </c>
      <c r="J17" s="10">
        <v>45199</v>
      </c>
    </row>
    <row r="18" spans="1:10" x14ac:dyDescent="0.3">
      <c r="A18" s="1">
        <v>2011</v>
      </c>
      <c r="B18" s="2" t="s">
        <v>7</v>
      </c>
      <c r="C18" s="2">
        <v>-246006</v>
      </c>
      <c r="D18" s="2">
        <v>104619</v>
      </c>
      <c r="E18" s="2">
        <v>785684</v>
      </c>
      <c r="F18" s="2">
        <v>25000000</v>
      </c>
      <c r="G18" s="2">
        <v>0</v>
      </c>
      <c r="H18" s="17">
        <v>2.3259176562129329</v>
      </c>
      <c r="I18" s="4">
        <v>21.56804717224081</v>
      </c>
      <c r="J18" s="10">
        <v>45199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6021558</v>
      </c>
      <c r="F19" s="2">
        <v>25000000</v>
      </c>
      <c r="G19" s="2">
        <v>518518</v>
      </c>
      <c r="H19" s="17">
        <v>1.2410314067747539</v>
      </c>
      <c r="I19" s="4">
        <v>6.4392472454887217</v>
      </c>
      <c r="J19" s="10">
        <v>45199</v>
      </c>
    </row>
    <row r="20" spans="1:10" x14ac:dyDescent="0.3">
      <c r="A20" s="1">
        <v>2023</v>
      </c>
      <c r="B20" s="2" t="s">
        <v>73</v>
      </c>
      <c r="C20" s="2">
        <v>0</v>
      </c>
      <c r="D20" s="2">
        <v>0</v>
      </c>
      <c r="E20" s="2">
        <v>-1034914</v>
      </c>
      <c r="F20" s="2">
        <v>75000000</v>
      </c>
      <c r="G20" s="2">
        <v>75000000</v>
      </c>
      <c r="H20" s="17">
        <v>0</v>
      </c>
      <c r="I20" s="4">
        <v>0</v>
      </c>
      <c r="J20" s="10">
        <v>45199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16832931</v>
      </c>
      <c r="F21" s="2">
        <v>20000000</v>
      </c>
      <c r="G21" s="2">
        <v>0</v>
      </c>
      <c r="H21" s="17">
        <v>1.2227117496952646</v>
      </c>
      <c r="I21" s="4">
        <v>3.8824642208509452</v>
      </c>
      <c r="J21" s="10">
        <v>45199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269364</v>
      </c>
      <c r="E22" s="2">
        <v>32959821</v>
      </c>
      <c r="F22" s="2">
        <v>40000000</v>
      </c>
      <c r="G22" s="2">
        <v>12533570</v>
      </c>
      <c r="H22" s="17">
        <v>1.2963117607247878</v>
      </c>
      <c r="I22" s="4">
        <v>18.084419781220127</v>
      </c>
      <c r="J22" s="10">
        <v>45199</v>
      </c>
    </row>
    <row r="23" spans="1:10" x14ac:dyDescent="0.3">
      <c r="A23" s="1">
        <v>2012</v>
      </c>
      <c r="B23" s="2" t="s">
        <v>6</v>
      </c>
      <c r="C23" s="2">
        <v>0</v>
      </c>
      <c r="D23" s="2">
        <v>106874</v>
      </c>
      <c r="E23" s="2">
        <v>20338675</v>
      </c>
      <c r="F23" s="2">
        <v>20000000</v>
      </c>
      <c r="G23" s="2">
        <v>1398149</v>
      </c>
      <c r="H23" s="17">
        <v>1.4221583679410812</v>
      </c>
      <c r="I23" s="4">
        <v>4.2233661522321997</v>
      </c>
      <c r="J23" s="10">
        <v>45199</v>
      </c>
    </row>
    <row r="24" spans="1:10" x14ac:dyDescent="0.3">
      <c r="A24" s="1">
        <v>2018</v>
      </c>
      <c r="B24" s="2" t="s">
        <v>45</v>
      </c>
      <c r="C24" s="2">
        <v>156979</v>
      </c>
      <c r="D24" s="2">
        <v>73127</v>
      </c>
      <c r="E24" s="2">
        <v>15869722</v>
      </c>
      <c r="F24" s="2">
        <v>25000000</v>
      </c>
      <c r="G24" s="2">
        <v>3182404</v>
      </c>
      <c r="H24" s="17">
        <v>1.0663863506247775</v>
      </c>
      <c r="I24" s="4">
        <v>1.9116013314643965</v>
      </c>
      <c r="J24" s="10">
        <v>45199</v>
      </c>
    </row>
    <row r="25" spans="1:10" x14ac:dyDescent="0.3">
      <c r="A25" s="1">
        <v>2004</v>
      </c>
      <c r="B25" s="2" t="s">
        <v>3</v>
      </c>
      <c r="C25" s="2">
        <v>197832</v>
      </c>
      <c r="D25" s="2">
        <v>1648506</v>
      </c>
      <c r="E25" s="2">
        <v>215533395</v>
      </c>
      <c r="F25" s="2">
        <v>63867553</v>
      </c>
      <c r="G25" s="2">
        <v>0</v>
      </c>
      <c r="H25" s="17">
        <v>2.167688314076329</v>
      </c>
      <c r="I25" s="4">
        <v>7.0576568722900301</v>
      </c>
      <c r="J25" s="10">
        <v>45199</v>
      </c>
    </row>
    <row r="26" spans="1:10" x14ac:dyDescent="0.3">
      <c r="A26" s="1">
        <v>2015</v>
      </c>
      <c r="B26" s="2" t="s">
        <v>4</v>
      </c>
      <c r="C26" s="2">
        <v>25611</v>
      </c>
      <c r="D26" s="2">
        <v>53496</v>
      </c>
      <c r="E26" s="2">
        <v>16286195</v>
      </c>
      <c r="F26" s="2">
        <v>50000000</v>
      </c>
      <c r="G26" s="2">
        <v>0</v>
      </c>
      <c r="H26" s="17">
        <v>0.8518902256687152</v>
      </c>
      <c r="I26" s="4">
        <v>-3.7715929054418118</v>
      </c>
      <c r="J26" s="10">
        <v>45199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291</v>
      </c>
      <c r="E27" s="2">
        <v>81691354</v>
      </c>
      <c r="F27" s="2">
        <v>30000000</v>
      </c>
      <c r="G27" s="2">
        <v>0</v>
      </c>
      <c r="H27" s="17">
        <v>2.7792780551345149</v>
      </c>
      <c r="I27" s="4">
        <v>6.0103276914016845</v>
      </c>
      <c r="J27" s="10">
        <v>45199</v>
      </c>
    </row>
    <row r="28" spans="1:10" x14ac:dyDescent="0.3">
      <c r="A28" s="1">
        <v>2019</v>
      </c>
      <c r="B28" s="2" t="s">
        <v>56</v>
      </c>
      <c r="C28" s="2">
        <v>676041</v>
      </c>
      <c r="D28" s="2">
        <v>676041</v>
      </c>
      <c r="E28" s="2">
        <v>67838885</v>
      </c>
      <c r="F28" s="2">
        <v>60000000</v>
      </c>
      <c r="G28" s="2">
        <v>0</v>
      </c>
      <c r="H28" s="17">
        <v>1.1958198546920191</v>
      </c>
      <c r="I28" s="4">
        <v>6.6786736384421896</v>
      </c>
      <c r="J28" s="10">
        <v>45199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-3026327</v>
      </c>
      <c r="F29" s="2">
        <v>20000000</v>
      </c>
      <c r="G29" s="2">
        <v>0</v>
      </c>
      <c r="H29" s="17">
        <v>4.1601485863687511E-2</v>
      </c>
      <c r="I29" s="4">
        <v>0</v>
      </c>
      <c r="J29" s="10">
        <v>45199</v>
      </c>
    </row>
    <row r="30" spans="1:10" x14ac:dyDescent="0.3">
      <c r="A30" s="1">
        <v>2021</v>
      </c>
      <c r="B30" s="2" t="s">
        <v>70</v>
      </c>
      <c r="C30" s="2">
        <v>5128205</v>
      </c>
      <c r="D30" s="2">
        <v>0</v>
      </c>
      <c r="E30" s="2">
        <v>21687025</v>
      </c>
      <c r="F30" s="2">
        <v>50000000</v>
      </c>
      <c r="G30" s="2">
        <v>26282051</v>
      </c>
      <c r="H30" s="17">
        <v>0.91437184377690839</v>
      </c>
      <c r="I30" s="4">
        <v>-10.220625939626393</v>
      </c>
      <c r="J30" s="10">
        <v>45199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42241378</v>
      </c>
      <c r="F31" s="2">
        <v>35000000</v>
      </c>
      <c r="G31" s="2">
        <v>4321395</v>
      </c>
      <c r="H31" s="17">
        <v>1.4182980742024984</v>
      </c>
      <c r="I31" s="4">
        <v>16.13292518970788</v>
      </c>
      <c r="J31" s="10">
        <v>45199</v>
      </c>
    </row>
    <row r="32" spans="1:10" x14ac:dyDescent="0.3">
      <c r="A32" s="1">
        <v>2016</v>
      </c>
      <c r="B32" s="2" t="s">
        <v>35</v>
      </c>
      <c r="C32" s="2">
        <v>548161</v>
      </c>
      <c r="D32" s="2">
        <v>548161</v>
      </c>
      <c r="E32" s="2">
        <v>167007582</v>
      </c>
      <c r="F32" s="2">
        <v>75000000</v>
      </c>
      <c r="G32" s="2">
        <v>0</v>
      </c>
      <c r="H32" s="17">
        <v>2.1535753055487707</v>
      </c>
      <c r="I32" s="4">
        <v>15.683129644601056</v>
      </c>
      <c r="J32" s="10">
        <v>45199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72114</v>
      </c>
      <c r="F33" s="2">
        <v>15000000</v>
      </c>
      <c r="G33" s="2">
        <v>0</v>
      </c>
      <c r="H33" s="17">
        <v>1.7572327561775372</v>
      </c>
      <c r="I33" s="4">
        <v>50.15574171650443</v>
      </c>
      <c r="J33" s="10">
        <v>45199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42527</v>
      </c>
      <c r="E34" s="2">
        <v>18612</v>
      </c>
      <c r="F34" s="2">
        <v>15000000</v>
      </c>
      <c r="G34" s="2">
        <v>0</v>
      </c>
      <c r="H34" s="17">
        <v>1.5502129503812812</v>
      </c>
      <c r="I34" s="4">
        <v>26.347119282599408</v>
      </c>
      <c r="J34" s="10">
        <v>45199</v>
      </c>
    </row>
    <row r="35" spans="1:10" x14ac:dyDescent="0.3">
      <c r="A35" s="1">
        <v>2023</v>
      </c>
      <c r="B35" s="2" t="s">
        <v>74</v>
      </c>
      <c r="C35" s="2">
        <v>-207931</v>
      </c>
      <c r="D35" s="2">
        <v>0</v>
      </c>
      <c r="E35" s="2">
        <v>3791400</v>
      </c>
      <c r="F35" s="2">
        <v>40000000</v>
      </c>
      <c r="G35" s="2">
        <v>34937677</v>
      </c>
      <c r="H35" s="17">
        <v>0.74894461644025112</v>
      </c>
      <c r="I35" s="4">
        <v>-28.4569451634326</v>
      </c>
      <c r="J35" s="10">
        <v>45199</v>
      </c>
    </row>
    <row r="36" spans="1:10" x14ac:dyDescent="0.3">
      <c r="A36" s="1">
        <v>2020</v>
      </c>
      <c r="B36" s="2" t="s">
        <v>68</v>
      </c>
      <c r="C36" s="2">
        <v>0</v>
      </c>
      <c r="D36" s="2">
        <v>0</v>
      </c>
      <c r="E36" s="2">
        <v>17498167</v>
      </c>
      <c r="F36" s="2">
        <v>35437928</v>
      </c>
      <c r="G36" s="2">
        <v>16138262</v>
      </c>
      <c r="H36" s="17">
        <v>0.92829248783740126</v>
      </c>
      <c r="I36" s="4">
        <v>-3.9283091124478475</v>
      </c>
      <c r="J36" s="10">
        <v>45199</v>
      </c>
    </row>
    <row r="37" spans="1:10" x14ac:dyDescent="0.3">
      <c r="A37" s="1">
        <v>2020</v>
      </c>
      <c r="B37" s="2" t="s">
        <v>63</v>
      </c>
      <c r="C37" s="2">
        <v>0</v>
      </c>
      <c r="D37" s="2">
        <v>62500</v>
      </c>
      <c r="E37" s="2">
        <v>30978723</v>
      </c>
      <c r="F37" s="2">
        <v>50000000</v>
      </c>
      <c r="G37" s="2">
        <v>21000000</v>
      </c>
      <c r="H37" s="17">
        <v>1.0918743697993623</v>
      </c>
      <c r="I37" s="17">
        <v>12.18578010441651</v>
      </c>
      <c r="J37" s="10">
        <v>45199</v>
      </c>
    </row>
    <row r="38" spans="1:10" x14ac:dyDescent="0.3">
      <c r="A38" s="1">
        <v>2015</v>
      </c>
      <c r="B38" s="2" t="s">
        <v>36</v>
      </c>
      <c r="C38" s="2">
        <v>654379</v>
      </c>
      <c r="D38" s="2">
        <v>654379</v>
      </c>
      <c r="E38" s="2">
        <v>66121965</v>
      </c>
      <c r="F38" s="2">
        <v>50000000</v>
      </c>
      <c r="G38" s="2">
        <v>0</v>
      </c>
      <c r="H38" s="17">
        <v>1.5658595937244835</v>
      </c>
      <c r="I38" s="4">
        <v>7.2575151218145839</v>
      </c>
      <c r="J38" s="10">
        <v>45199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79653539</v>
      </c>
      <c r="F39" s="2">
        <v>50000000</v>
      </c>
      <c r="G39" s="2">
        <v>0</v>
      </c>
      <c r="H39" s="17">
        <v>1.5930707808000002</v>
      </c>
      <c r="I39" s="4">
        <v>6.198192677340475</v>
      </c>
      <c r="J39" s="10">
        <v>45199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16068076</v>
      </c>
      <c r="F40" s="2">
        <v>40000000</v>
      </c>
      <c r="G40" s="2">
        <v>750435</v>
      </c>
      <c r="H40" s="17">
        <v>1.0670379229455127</v>
      </c>
      <c r="I40" s="4">
        <v>1.0219566821038972</v>
      </c>
      <c r="J40" s="10">
        <v>45199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88078</v>
      </c>
      <c r="F41" s="2">
        <v>28531885</v>
      </c>
      <c r="G41" s="2">
        <v>1174467</v>
      </c>
      <c r="H41" s="17">
        <v>1.4452314860626561</v>
      </c>
      <c r="I41" s="4">
        <v>15.516549873767961</v>
      </c>
      <c r="J41" s="10">
        <v>45199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350553</v>
      </c>
      <c r="F42" s="2">
        <v>30000000</v>
      </c>
      <c r="G42" s="2">
        <v>0</v>
      </c>
      <c r="H42" s="17">
        <v>0.47099743366666663</v>
      </c>
      <c r="I42" s="4">
        <v>-6.7467915193118344</v>
      </c>
      <c r="J42" s="10">
        <v>45199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2421666</v>
      </c>
      <c r="F43" s="2">
        <v>24474342</v>
      </c>
      <c r="G43" s="2">
        <v>0</v>
      </c>
      <c r="H43" s="17">
        <v>1.4158486672401778</v>
      </c>
      <c r="I43" s="4">
        <v>8.9734555029079566</v>
      </c>
      <c r="J43" s="10">
        <v>45199</v>
      </c>
    </row>
    <row r="44" spans="1:10" x14ac:dyDescent="0.3">
      <c r="A44" s="1">
        <v>2021</v>
      </c>
      <c r="B44" s="2" t="s">
        <v>72</v>
      </c>
      <c r="C44" s="2">
        <v>0</v>
      </c>
      <c r="D44" s="2">
        <v>0</v>
      </c>
      <c r="E44" s="2">
        <v>1379165</v>
      </c>
      <c r="F44" s="2">
        <v>50000000</v>
      </c>
      <c r="G44" s="2">
        <v>46835984</v>
      </c>
      <c r="H44" s="17">
        <v>0.43589065289176793</v>
      </c>
      <c r="I44" s="4">
        <v>-56.538644025726839</v>
      </c>
      <c r="J44" s="10">
        <v>45199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0</v>
      </c>
      <c r="E45" s="2">
        <v>519177</v>
      </c>
      <c r="F45" s="2">
        <v>25000000</v>
      </c>
      <c r="G45" s="2">
        <v>0</v>
      </c>
      <c r="H45" s="17">
        <v>0.71478297946625013</v>
      </c>
      <c r="I45" s="4">
        <v>-3.6421487962532306</v>
      </c>
      <c r="J45" s="10">
        <v>45199</v>
      </c>
    </row>
    <row r="46" spans="1:10" x14ac:dyDescent="0.3">
      <c r="A46" s="21">
        <v>2009</v>
      </c>
      <c r="B46" s="2" t="s">
        <v>25</v>
      </c>
      <c r="C46" s="2">
        <v>0</v>
      </c>
      <c r="D46" s="2">
        <v>0</v>
      </c>
      <c r="E46" s="2">
        <v>11180236</v>
      </c>
      <c r="F46" s="2">
        <v>25000000</v>
      </c>
      <c r="G46" s="2">
        <v>1884390</v>
      </c>
      <c r="H46" s="17">
        <v>1.64893944878356</v>
      </c>
      <c r="I46" s="4">
        <v>8.429862622104034</v>
      </c>
      <c r="J46" s="10">
        <v>45199</v>
      </c>
    </row>
    <row r="47" spans="1:10" x14ac:dyDescent="0.3">
      <c r="A47" s="1">
        <v>2020</v>
      </c>
      <c r="B47" s="2" t="s">
        <v>60</v>
      </c>
      <c r="C47" s="2">
        <v>4495760</v>
      </c>
      <c r="D47" s="2">
        <v>0</v>
      </c>
      <c r="E47" s="2">
        <v>38455361</v>
      </c>
      <c r="F47" s="2">
        <v>50000000</v>
      </c>
      <c r="G47" s="2">
        <v>10652304</v>
      </c>
      <c r="H47" s="17">
        <v>0.97732179795228669</v>
      </c>
      <c r="I47" s="4">
        <v>-1.8154552894456444</v>
      </c>
      <c r="J47" s="10">
        <v>45199</v>
      </c>
    </row>
    <row r="48" spans="1:10" x14ac:dyDescent="0.3">
      <c r="A48" s="21">
        <v>2021</v>
      </c>
      <c r="B48" s="2" t="s">
        <v>66</v>
      </c>
      <c r="C48" s="2">
        <v>8029412</v>
      </c>
      <c r="D48" s="2">
        <v>0</v>
      </c>
      <c r="E48" s="2">
        <v>14543536</v>
      </c>
      <c r="F48" s="2">
        <v>35000000</v>
      </c>
      <c r="G48" s="2">
        <v>20637098</v>
      </c>
      <c r="H48" s="17">
        <v>1.0457182026116449</v>
      </c>
      <c r="I48" s="4">
        <v>13.006318625185731</v>
      </c>
      <c r="J48" s="10">
        <v>45199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f>SUM(C4:C48)</f>
        <v>26769269</v>
      </c>
      <c r="D50" s="9">
        <f t="shared" ref="D50:F50" si="0">SUM(D4:D48)</f>
        <v>5652685</v>
      </c>
      <c r="E50" s="9">
        <f t="shared" si="0"/>
        <v>1250214546</v>
      </c>
      <c r="F50" s="9">
        <f t="shared" si="0"/>
        <v>1612844709</v>
      </c>
      <c r="G50" s="9">
        <f>SUM(G4:G48)+1</f>
        <v>335349486</v>
      </c>
      <c r="H50" s="17">
        <v>1.29</v>
      </c>
      <c r="I50" s="4">
        <v>5.0824999999999996</v>
      </c>
      <c r="J50" s="10">
        <v>45199</v>
      </c>
    </row>
    <row r="51" spans="1:11" x14ac:dyDescent="0.3">
      <c r="C51" s="15"/>
      <c r="H51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  <c r="J53" s="12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8"/>
    </row>
    <row r="56" spans="1:11" x14ac:dyDescent="0.3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3A7-80CB-4A37-88A4-AEA5A28819FC}">
  <dimension ref="A1:M58"/>
  <sheetViews>
    <sheetView workbookViewId="0">
      <pane ySplit="2" topLeftCell="A38" activePane="bottomLeft" state="frozen"/>
      <selection activeCell="E20" sqref="E20"/>
      <selection pane="bottomLeft" activeCell="B42" sqref="B42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45291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2669067</v>
      </c>
      <c r="F4" s="2">
        <v>25000000</v>
      </c>
      <c r="G4" s="2">
        <v>0</v>
      </c>
      <c r="H4" s="17">
        <v>1.2829010961857239</v>
      </c>
      <c r="I4" s="17">
        <v>8.1863465892608289</v>
      </c>
      <c r="J4" s="10">
        <v>45291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222411</v>
      </c>
      <c r="F5" s="2">
        <v>25533001</v>
      </c>
      <c r="G5" s="2">
        <v>1641793</v>
      </c>
      <c r="H5" s="17">
        <v>0.5354045088917867</v>
      </c>
      <c r="I5" s="4">
        <v>-8.9603206828554818</v>
      </c>
      <c r="J5" s="10">
        <v>45291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26462286</v>
      </c>
      <c r="F6" s="2">
        <v>20000000</v>
      </c>
      <c r="G6" s="2">
        <v>2015220</v>
      </c>
      <c r="H6" s="17">
        <v>1.7781996400374971</v>
      </c>
      <c r="I6" s="4">
        <v>11.841022233717213</v>
      </c>
      <c r="J6" s="10">
        <v>45291</v>
      </c>
    </row>
    <row r="7" spans="1:13" x14ac:dyDescent="0.3">
      <c r="A7" s="1">
        <v>2019</v>
      </c>
      <c r="B7" s="3" t="s">
        <v>54</v>
      </c>
      <c r="C7" s="2">
        <v>1312500</v>
      </c>
      <c r="D7" s="2">
        <v>0</v>
      </c>
      <c r="E7" s="2">
        <v>32581894</v>
      </c>
      <c r="F7" s="2">
        <v>35000000</v>
      </c>
      <c r="G7" s="2">
        <v>8006250</v>
      </c>
      <c r="H7" s="17">
        <v>1.2070162148608474</v>
      </c>
      <c r="I7" s="4">
        <v>8.0049588173605848</v>
      </c>
      <c r="J7" s="10">
        <v>45291</v>
      </c>
    </row>
    <row r="8" spans="1:13" x14ac:dyDescent="0.3">
      <c r="A8" s="1">
        <v>2015</v>
      </c>
      <c r="B8" s="3" t="s">
        <v>34</v>
      </c>
      <c r="C8" s="2">
        <v>0</v>
      </c>
      <c r="D8" s="2">
        <v>72953</v>
      </c>
      <c r="E8" s="2">
        <v>14196471</v>
      </c>
      <c r="F8" s="2">
        <v>20000000</v>
      </c>
      <c r="G8" s="2">
        <v>0</v>
      </c>
      <c r="H8" s="17">
        <v>1.5119355999999999</v>
      </c>
      <c r="I8" s="4">
        <v>6.7717625565255846</v>
      </c>
      <c r="J8" s="10">
        <v>45291</v>
      </c>
    </row>
    <row r="9" spans="1:13" x14ac:dyDescent="0.3">
      <c r="A9" s="1">
        <v>2012</v>
      </c>
      <c r="B9" s="3" t="s">
        <v>10</v>
      </c>
      <c r="C9" s="2">
        <v>30476</v>
      </c>
      <c r="D9" s="2">
        <v>159873</v>
      </c>
      <c r="E9" s="2">
        <v>16842930</v>
      </c>
      <c r="F9" s="2">
        <v>20000000</v>
      </c>
      <c r="G9" s="2">
        <v>1359113</v>
      </c>
      <c r="H9" s="17">
        <v>1.4656708308494899</v>
      </c>
      <c r="I9" s="4">
        <v>8.9355494701804936</v>
      </c>
      <c r="J9" s="10">
        <v>45291</v>
      </c>
    </row>
    <row r="10" spans="1:13" x14ac:dyDescent="0.3">
      <c r="A10" s="1">
        <v>2019</v>
      </c>
      <c r="B10" s="3" t="s">
        <v>58</v>
      </c>
      <c r="C10" s="2">
        <v>221402</v>
      </c>
      <c r="D10" s="2">
        <v>450610</v>
      </c>
      <c r="E10" s="2">
        <v>10694223</v>
      </c>
      <c r="F10" s="2">
        <v>20000000</v>
      </c>
      <c r="G10" s="2">
        <v>8244900</v>
      </c>
      <c r="H10" s="17">
        <v>1.1786005382324272</v>
      </c>
      <c r="I10" s="4">
        <v>10.034483907297442</v>
      </c>
      <c r="J10" s="10">
        <v>45291</v>
      </c>
    </row>
    <row r="11" spans="1:13" x14ac:dyDescent="0.3">
      <c r="A11" s="21">
        <v>2021</v>
      </c>
      <c r="B11" s="3" t="s">
        <v>69</v>
      </c>
      <c r="C11" s="2">
        <v>1868427</v>
      </c>
      <c r="D11" s="2">
        <v>203383</v>
      </c>
      <c r="E11" s="2">
        <v>32298209</v>
      </c>
      <c r="F11" s="2">
        <v>50000000</v>
      </c>
      <c r="G11" s="2">
        <v>19592357</v>
      </c>
      <c r="H11" s="17">
        <v>1.0583803967500844</v>
      </c>
      <c r="I11" s="4">
        <v>7.2084058295742937</v>
      </c>
      <c r="J11" s="10">
        <v>45291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58630</v>
      </c>
      <c r="F12" s="2">
        <v>10000000</v>
      </c>
      <c r="G12" s="2">
        <v>0</v>
      </c>
      <c r="H12" s="17">
        <v>4.7026721235026629</v>
      </c>
      <c r="I12" s="4">
        <v>79.636876882729752</v>
      </c>
      <c r="J12" s="10">
        <v>45291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-264</v>
      </c>
      <c r="F13" s="2">
        <v>30000000</v>
      </c>
      <c r="G13" s="2">
        <v>33153</v>
      </c>
      <c r="H13" s="17">
        <v>1.218889869507535</v>
      </c>
      <c r="I13" s="4">
        <v>3.0172238534776463</v>
      </c>
      <c r="J13" s="10">
        <v>45291</v>
      </c>
    </row>
    <row r="14" spans="1:13" x14ac:dyDescent="0.3">
      <c r="A14" s="1">
        <v>2020</v>
      </c>
      <c r="B14" s="3" t="s">
        <v>61</v>
      </c>
      <c r="C14" s="2">
        <v>1361976</v>
      </c>
      <c r="D14" s="2">
        <v>0</v>
      </c>
      <c r="E14" s="2">
        <v>37615127</v>
      </c>
      <c r="F14" s="2">
        <v>40000000</v>
      </c>
      <c r="G14" s="2">
        <v>11721327</v>
      </c>
      <c r="H14" s="17">
        <v>1.3227161681290445</v>
      </c>
      <c r="I14" s="4">
        <v>13.702593745599124</v>
      </c>
      <c r="J14" s="10">
        <v>45291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4489440</v>
      </c>
      <c r="F15" s="2">
        <v>15000000</v>
      </c>
      <c r="G15" s="2">
        <v>0</v>
      </c>
      <c r="H15" s="17">
        <v>1.5467850055475192</v>
      </c>
      <c r="I15" s="4">
        <v>7.5547158250733437</v>
      </c>
      <c r="J15" s="10">
        <v>45291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0</v>
      </c>
      <c r="E16" s="2">
        <v>14026094</v>
      </c>
      <c r="F16" s="2">
        <v>25000000</v>
      </c>
      <c r="G16" s="2">
        <v>0</v>
      </c>
      <c r="H16" s="17">
        <v>1.2584237796000002</v>
      </c>
      <c r="I16" s="4">
        <v>2.8514800698128395</v>
      </c>
      <c r="J16" s="10">
        <v>45291</v>
      </c>
    </row>
    <row r="17" spans="1:10" x14ac:dyDescent="0.3">
      <c r="A17" s="1">
        <v>2022</v>
      </c>
      <c r="B17" s="3" t="s">
        <v>71</v>
      </c>
      <c r="C17" s="2">
        <v>796070</v>
      </c>
      <c r="D17" s="2">
        <v>762956</v>
      </c>
      <c r="E17" s="2">
        <v>69617310</v>
      </c>
      <c r="F17" s="2">
        <v>100000000</v>
      </c>
      <c r="G17" s="2">
        <v>0</v>
      </c>
      <c r="H17" s="17">
        <v>0.71537877141652262</v>
      </c>
      <c r="I17" s="4">
        <v>-22.571945982723708</v>
      </c>
      <c r="J17" s="10">
        <v>45291</v>
      </c>
    </row>
    <row r="18" spans="1:10" x14ac:dyDescent="0.3">
      <c r="A18" s="1">
        <v>2011</v>
      </c>
      <c r="B18" s="2" t="s">
        <v>7</v>
      </c>
      <c r="C18" s="2">
        <v>-574867</v>
      </c>
      <c r="D18" s="2">
        <v>105133</v>
      </c>
      <c r="E18" s="2">
        <v>22404</v>
      </c>
      <c r="F18" s="2">
        <v>25000000</v>
      </c>
      <c r="G18" s="2">
        <v>0</v>
      </c>
      <c r="H18" s="17">
        <v>2.352537414500298</v>
      </c>
      <c r="I18" s="4">
        <v>21.550775994819006</v>
      </c>
      <c r="J18" s="10">
        <v>45291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5084234</v>
      </c>
      <c r="F19" s="2">
        <v>25000000</v>
      </c>
      <c r="G19" s="2">
        <v>518518</v>
      </c>
      <c r="H19" s="17">
        <v>1.2093394352481774</v>
      </c>
      <c r="I19" s="4">
        <v>5.7327698362363844</v>
      </c>
      <c r="J19" s="10">
        <v>45291</v>
      </c>
    </row>
    <row r="20" spans="1:10" x14ac:dyDescent="0.3">
      <c r="A20" s="1">
        <v>2023</v>
      </c>
      <c r="B20" s="2" t="s">
        <v>73</v>
      </c>
      <c r="C20" s="2">
        <v>7500000</v>
      </c>
      <c r="D20" s="2">
        <v>0</v>
      </c>
      <c r="E20" s="2">
        <v>6284564</v>
      </c>
      <c r="F20" s="2">
        <v>75000000</v>
      </c>
      <c r="G20" s="2">
        <v>67500000</v>
      </c>
      <c r="H20" s="17">
        <v>0.83794181792</v>
      </c>
      <c r="I20" s="4">
        <v>-17.072794025018055</v>
      </c>
      <c r="J20" s="10">
        <v>45291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15036198</v>
      </c>
      <c r="F21" s="2">
        <v>20000000</v>
      </c>
      <c r="G21" s="2">
        <v>0</v>
      </c>
      <c r="H21" s="17">
        <v>1.133223473146759</v>
      </c>
      <c r="I21" s="4">
        <v>2.3605713017521124</v>
      </c>
      <c r="J21" s="10">
        <v>45291</v>
      </c>
    </row>
    <row r="22" spans="1:10" x14ac:dyDescent="0.3">
      <c r="A22" s="1">
        <v>2021</v>
      </c>
      <c r="B22" s="2" t="s">
        <v>67</v>
      </c>
      <c r="C22" s="2">
        <v>1225992</v>
      </c>
      <c r="D22" s="2">
        <v>51551</v>
      </c>
      <c r="E22" s="2">
        <v>34116272</v>
      </c>
      <c r="F22" s="2">
        <v>40000000</v>
      </c>
      <c r="G22" s="2">
        <v>11359129</v>
      </c>
      <c r="H22" s="17">
        <v>1.2852319208155005</v>
      </c>
      <c r="I22" s="4">
        <v>16.028482458181649</v>
      </c>
      <c r="J22" s="10">
        <v>45291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20799193</v>
      </c>
      <c r="F23" s="2">
        <v>20000000</v>
      </c>
      <c r="G23" s="2">
        <v>1398149</v>
      </c>
      <c r="H23" s="17">
        <v>1.4779920052020543</v>
      </c>
      <c r="I23" s="4">
        <v>4.5746851662298083</v>
      </c>
      <c r="J23" s="10">
        <v>45291</v>
      </c>
    </row>
    <row r="24" spans="1:10" x14ac:dyDescent="0.3">
      <c r="A24" s="1">
        <v>2018</v>
      </c>
      <c r="B24" s="2" t="s">
        <v>45</v>
      </c>
      <c r="C24" s="2">
        <v>86233</v>
      </c>
      <c r="D24" s="2">
        <v>46160</v>
      </c>
      <c r="E24" s="2">
        <v>15258077</v>
      </c>
      <c r="F24" s="2">
        <v>25000000</v>
      </c>
      <c r="G24" s="2">
        <v>3129886</v>
      </c>
      <c r="H24" s="17">
        <v>1.0438098381996954</v>
      </c>
      <c r="I24" s="4">
        <v>1.2226369953260541</v>
      </c>
      <c r="J24" s="10">
        <v>45291</v>
      </c>
    </row>
    <row r="25" spans="1:10" x14ac:dyDescent="0.3">
      <c r="A25" s="1">
        <v>2004</v>
      </c>
      <c r="B25" s="2" t="s">
        <v>3</v>
      </c>
      <c r="C25" s="2">
        <v>214893</v>
      </c>
      <c r="D25" s="2">
        <v>1558476</v>
      </c>
      <c r="E25" s="2">
        <v>203941227</v>
      </c>
      <c r="F25" s="2">
        <v>63867553</v>
      </c>
      <c r="G25" s="2">
        <v>0</v>
      </c>
      <c r="H25" s="17">
        <v>2.0926641659541949</v>
      </c>
      <c r="I25" s="4">
        <v>6.708759928617325</v>
      </c>
      <c r="J25" s="10">
        <v>45291</v>
      </c>
    </row>
    <row r="26" spans="1:10" x14ac:dyDescent="0.3">
      <c r="A26" s="1">
        <v>2015</v>
      </c>
      <c r="B26" s="2" t="s">
        <v>4</v>
      </c>
      <c r="C26" s="2">
        <v>23845</v>
      </c>
      <c r="D26" s="2">
        <v>50119</v>
      </c>
      <c r="E26" s="2">
        <v>14390792</v>
      </c>
      <c r="F26" s="2">
        <v>50000000</v>
      </c>
      <c r="G26" s="2">
        <v>0</v>
      </c>
      <c r="H26" s="17">
        <v>0.81587619957098623</v>
      </c>
      <c r="I26" s="4">
        <v>-4.7830402242682091</v>
      </c>
      <c r="J26" s="10">
        <v>45291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269</v>
      </c>
      <c r="E27" s="2">
        <v>75461919</v>
      </c>
      <c r="F27" s="2">
        <v>30000000</v>
      </c>
      <c r="G27" s="2">
        <v>0</v>
      </c>
      <c r="H27" s="17">
        <v>2.5745186874953299</v>
      </c>
      <c r="I27" s="4">
        <v>5.4819401057442985</v>
      </c>
      <c r="J27" s="10">
        <v>45291</v>
      </c>
    </row>
    <row r="28" spans="1:10" x14ac:dyDescent="0.3">
      <c r="A28" s="1">
        <v>2019</v>
      </c>
      <c r="B28" s="2" t="s">
        <v>56</v>
      </c>
      <c r="C28" s="2">
        <v>682136</v>
      </c>
      <c r="D28" s="2">
        <v>682136</v>
      </c>
      <c r="E28" s="2">
        <v>65182666</v>
      </c>
      <c r="F28" s="2">
        <v>60000000</v>
      </c>
      <c r="G28" s="2">
        <v>0</v>
      </c>
      <c r="H28" s="17">
        <v>1.1522610167624241</v>
      </c>
      <c r="I28" s="4">
        <v>4.9301616714460428</v>
      </c>
      <c r="J28" s="10">
        <v>45291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-3139684</v>
      </c>
      <c r="F29" s="2">
        <v>20000000</v>
      </c>
      <c r="G29" s="2">
        <v>0</v>
      </c>
      <c r="H29" s="17">
        <v>3.6121778598788817E-2</v>
      </c>
      <c r="I29" s="4">
        <v>0</v>
      </c>
      <c r="J29" s="10">
        <v>45291</v>
      </c>
    </row>
    <row r="30" spans="1:10" x14ac:dyDescent="0.3">
      <c r="A30" s="1">
        <v>2021</v>
      </c>
      <c r="B30" s="2" t="s">
        <v>70</v>
      </c>
      <c r="C30" s="2">
        <v>5128205</v>
      </c>
      <c r="D30" s="2">
        <v>0</v>
      </c>
      <c r="E30" s="2">
        <v>26558301</v>
      </c>
      <c r="F30" s="2">
        <v>50000000</v>
      </c>
      <c r="G30" s="2">
        <v>21153846</v>
      </c>
      <c r="H30" s="17">
        <v>0.92068775163889827</v>
      </c>
      <c r="I30" s="4">
        <v>-8.8737524444018501</v>
      </c>
      <c r="J30" s="10">
        <v>45291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42629579</v>
      </c>
      <c r="F31" s="2">
        <v>35000000</v>
      </c>
      <c r="G31" s="2">
        <v>4321395</v>
      </c>
      <c r="H31" s="17">
        <v>1.4309518653091748</v>
      </c>
      <c r="I31" s="4">
        <v>14.920884294429083</v>
      </c>
      <c r="J31" s="10">
        <v>45291</v>
      </c>
    </row>
    <row r="32" spans="1:10" x14ac:dyDescent="0.3">
      <c r="A32" s="1">
        <v>2016</v>
      </c>
      <c r="B32" s="2" t="s">
        <v>35</v>
      </c>
      <c r="C32" s="2">
        <v>-203283</v>
      </c>
      <c r="D32" s="2">
        <v>-203283</v>
      </c>
      <c r="E32" s="2">
        <v>162764341</v>
      </c>
      <c r="F32" s="2">
        <v>75000000</v>
      </c>
      <c r="G32" s="2">
        <v>0</v>
      </c>
      <c r="H32" s="17">
        <v>2.1078201097117066</v>
      </c>
      <c r="I32" s="4">
        <v>14.659930186629012</v>
      </c>
      <c r="J32" s="10">
        <v>45291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71143</v>
      </c>
      <c r="E33" s="2">
        <v>6</v>
      </c>
      <c r="F33" s="2">
        <v>15000000</v>
      </c>
      <c r="G33" s="2">
        <v>0</v>
      </c>
      <c r="H33" s="17">
        <v>1.7571641971778529</v>
      </c>
      <c r="I33" s="4">
        <v>50.155104101873093</v>
      </c>
      <c r="J33" s="10">
        <v>45291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19953</v>
      </c>
      <c r="F34" s="2">
        <v>15000000</v>
      </c>
      <c r="G34" s="2">
        <v>0</v>
      </c>
      <c r="H34" s="17">
        <v>1.5503138421207758</v>
      </c>
      <c r="I34" s="4">
        <v>26.347206182848872</v>
      </c>
      <c r="J34" s="10">
        <v>45291</v>
      </c>
    </row>
    <row r="35" spans="1:10" x14ac:dyDescent="0.3">
      <c r="A35" s="1">
        <v>2023</v>
      </c>
      <c r="B35" s="2" t="s">
        <v>74</v>
      </c>
      <c r="C35" s="2">
        <v>1391404</v>
      </c>
      <c r="D35" s="2">
        <v>0</v>
      </c>
      <c r="E35" s="2">
        <v>5274206</v>
      </c>
      <c r="F35" s="2">
        <v>40000000</v>
      </c>
      <c r="G35" s="2">
        <v>33546273</v>
      </c>
      <c r="H35" s="17">
        <v>0.81723423711767185</v>
      </c>
      <c r="I35" s="4">
        <v>-24.171764608684455</v>
      </c>
      <c r="J35" s="10">
        <v>45291</v>
      </c>
    </row>
    <row r="36" spans="1:10" x14ac:dyDescent="0.3">
      <c r="A36" s="1">
        <v>2020</v>
      </c>
      <c r="B36" s="2" t="s">
        <v>68</v>
      </c>
      <c r="C36" s="2">
        <v>4049171</v>
      </c>
      <c r="D36" s="2">
        <v>0</v>
      </c>
      <c r="E36" s="2">
        <v>21455508</v>
      </c>
      <c r="F36" s="2">
        <v>35437928</v>
      </c>
      <c r="G36" s="2">
        <v>12763242</v>
      </c>
      <c r="H36" s="17">
        <v>0.9369621142648874</v>
      </c>
      <c r="I36" s="4">
        <v>-3.6655950336046406</v>
      </c>
      <c r="J36" s="10">
        <v>45291</v>
      </c>
    </row>
    <row r="37" spans="1:10" x14ac:dyDescent="0.3">
      <c r="A37" s="1">
        <v>2023</v>
      </c>
      <c r="B37" s="2" t="s">
        <v>76</v>
      </c>
      <c r="C37" s="2">
        <v>0</v>
      </c>
      <c r="D37" s="2">
        <v>0</v>
      </c>
      <c r="E37" s="2">
        <v>0</v>
      </c>
      <c r="F37" s="2">
        <v>50000000</v>
      </c>
      <c r="G37" s="2">
        <v>50000000</v>
      </c>
      <c r="H37" s="17">
        <v>0</v>
      </c>
      <c r="I37" s="4">
        <v>0</v>
      </c>
      <c r="J37" s="10">
        <v>45291</v>
      </c>
    </row>
    <row r="38" spans="1:10" x14ac:dyDescent="0.3">
      <c r="A38" s="1">
        <v>2021</v>
      </c>
      <c r="B38" s="2" t="s">
        <v>63</v>
      </c>
      <c r="C38" s="2">
        <v>0</v>
      </c>
      <c r="D38" s="2">
        <v>75229</v>
      </c>
      <c r="E38" s="2">
        <v>32019651</v>
      </c>
      <c r="F38" s="2">
        <v>50000000</v>
      </c>
      <c r="G38" s="2">
        <v>21000000</v>
      </c>
      <c r="H38" s="17">
        <v>1.1260346491984878</v>
      </c>
      <c r="I38" s="17">
        <v>12.816584787095042</v>
      </c>
      <c r="J38" s="10">
        <v>45291</v>
      </c>
    </row>
    <row r="39" spans="1:10" x14ac:dyDescent="0.3">
      <c r="A39" s="1">
        <v>2015</v>
      </c>
      <c r="B39" s="2" t="s">
        <v>36</v>
      </c>
      <c r="C39" s="2">
        <v>651433</v>
      </c>
      <c r="D39" s="2">
        <v>651433</v>
      </c>
      <c r="E39" s="2">
        <v>64663997</v>
      </c>
      <c r="F39" s="2">
        <v>50000000</v>
      </c>
      <c r="G39" s="2">
        <v>0</v>
      </c>
      <c r="H39" s="17">
        <v>1.5320724139031427</v>
      </c>
      <c r="I39" s="4">
        <v>6.7709239833603885</v>
      </c>
      <c r="J39" s="10">
        <v>45291</v>
      </c>
    </row>
    <row r="40" spans="1:10" x14ac:dyDescent="0.3">
      <c r="A40" s="1">
        <v>2015</v>
      </c>
      <c r="B40" s="2" t="s">
        <v>46</v>
      </c>
      <c r="C40" s="2">
        <v>0</v>
      </c>
      <c r="D40" s="2">
        <v>0</v>
      </c>
      <c r="E40" s="2">
        <v>77840678</v>
      </c>
      <c r="F40" s="2">
        <v>50000000</v>
      </c>
      <c r="G40" s="2">
        <v>0</v>
      </c>
      <c r="H40" s="17">
        <v>1.5568135547999999</v>
      </c>
      <c r="I40" s="4">
        <v>5.6925549254299046</v>
      </c>
      <c r="J40" s="10">
        <v>45291</v>
      </c>
    </row>
    <row r="41" spans="1:10" x14ac:dyDescent="0.3">
      <c r="A41" s="1">
        <v>2008</v>
      </c>
      <c r="B41" s="2" t="s">
        <v>55</v>
      </c>
      <c r="C41" s="2">
        <v>0</v>
      </c>
      <c r="D41" s="2">
        <v>37042</v>
      </c>
      <c r="E41" s="2">
        <v>14216099</v>
      </c>
      <c r="F41" s="2">
        <v>40000000</v>
      </c>
      <c r="G41" s="2">
        <v>750435</v>
      </c>
      <c r="H41" s="17">
        <v>1.0329736132013527</v>
      </c>
      <c r="I41" s="4">
        <v>0.51620340173239576</v>
      </c>
      <c r="J41" s="10">
        <v>45291</v>
      </c>
    </row>
    <row r="42" spans="1:10" x14ac:dyDescent="0.3">
      <c r="A42" s="1">
        <v>2015</v>
      </c>
      <c r="B42" s="2" t="s">
        <v>38</v>
      </c>
      <c r="C42" s="2">
        <v>0</v>
      </c>
      <c r="D42" s="2">
        <v>0</v>
      </c>
      <c r="E42" s="2">
        <v>91958</v>
      </c>
      <c r="F42" s="2">
        <v>28531885</v>
      </c>
      <c r="G42" s="2">
        <v>1226196</v>
      </c>
      <c r="H42" s="17">
        <v>1.4453693730077188</v>
      </c>
      <c r="I42" s="4">
        <v>15.516886833553478</v>
      </c>
      <c r="J42" s="10">
        <v>45291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350063</v>
      </c>
      <c r="F43" s="2">
        <v>30000000</v>
      </c>
      <c r="G43" s="2">
        <v>0</v>
      </c>
      <c r="H43" s="17">
        <v>0.47098110033333335</v>
      </c>
      <c r="I43" s="4">
        <v>-6.7421486720865564</v>
      </c>
      <c r="J43" s="10">
        <v>45291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0</v>
      </c>
      <c r="E44" s="2">
        <v>1317199</v>
      </c>
      <c r="F44" s="2">
        <v>24474342</v>
      </c>
      <c r="G44" s="2">
        <v>0</v>
      </c>
      <c r="H44" s="17">
        <v>1.3928659623497117</v>
      </c>
      <c r="I44" s="4">
        <v>8.6697203676196146</v>
      </c>
      <c r="J44" s="10">
        <v>45291</v>
      </c>
    </row>
    <row r="45" spans="1:10" x14ac:dyDescent="0.3">
      <c r="A45" s="1">
        <v>2021</v>
      </c>
      <c r="B45" s="2" t="s">
        <v>72</v>
      </c>
      <c r="C45" s="2">
        <v>936174</v>
      </c>
      <c r="D45" s="2">
        <v>0</v>
      </c>
      <c r="E45" s="2">
        <v>1777672</v>
      </c>
      <c r="F45" s="2">
        <v>50000000</v>
      </c>
      <c r="G45" s="2">
        <v>45899810</v>
      </c>
      <c r="H45" s="17">
        <v>0.43355844485255562</v>
      </c>
      <c r="I45" s="4">
        <v>-71.538194254580063</v>
      </c>
      <c r="J45" s="10">
        <v>45291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499027</v>
      </c>
      <c r="F46" s="2">
        <v>25000000</v>
      </c>
      <c r="G46" s="2">
        <v>0</v>
      </c>
      <c r="H46" s="17">
        <v>0.71397697948946293</v>
      </c>
      <c r="I46" s="4">
        <v>-3.6540031465999823</v>
      </c>
      <c r="J46" s="10">
        <v>45291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10296413</v>
      </c>
      <c r="F47" s="2">
        <v>25000000</v>
      </c>
      <c r="G47" s="2">
        <v>1884390</v>
      </c>
      <c r="H47" s="17">
        <v>1.6330011967349829</v>
      </c>
      <c r="I47" s="4">
        <v>8.2506171060051656</v>
      </c>
      <c r="J47" s="10">
        <v>45291</v>
      </c>
    </row>
    <row r="48" spans="1:10" x14ac:dyDescent="0.3">
      <c r="A48" s="1">
        <v>2020</v>
      </c>
      <c r="B48" s="2" t="s">
        <v>60</v>
      </c>
      <c r="C48" s="2">
        <v>4420215</v>
      </c>
      <c r="D48" s="2">
        <v>32432</v>
      </c>
      <c r="E48" s="2">
        <v>40393052</v>
      </c>
      <c r="F48" s="2">
        <v>50000000</v>
      </c>
      <c r="G48" s="2">
        <v>6232089</v>
      </c>
      <c r="H48" s="17">
        <v>0.92363293281235193</v>
      </c>
      <c r="I48" s="4">
        <v>-5.6979976960245153</v>
      </c>
      <c r="J48" s="10">
        <v>45291</v>
      </c>
    </row>
    <row r="49" spans="1:11" x14ac:dyDescent="0.3">
      <c r="A49" s="1">
        <v>2023</v>
      </c>
      <c r="B49" s="2" t="s">
        <v>77</v>
      </c>
      <c r="C49" s="2">
        <v>3035806</v>
      </c>
      <c r="D49" s="2">
        <v>0</v>
      </c>
      <c r="E49" s="2">
        <v>2270358</v>
      </c>
      <c r="F49" s="2">
        <v>50000000</v>
      </c>
      <c r="G49" s="2">
        <v>46964194</v>
      </c>
      <c r="H49" s="17">
        <v>0.74786004112252236</v>
      </c>
      <c r="I49" s="4">
        <v>-37.423436897531325</v>
      </c>
      <c r="J49" s="10">
        <v>45291</v>
      </c>
    </row>
    <row r="50" spans="1:11" x14ac:dyDescent="0.3">
      <c r="A50" s="21">
        <v>2021</v>
      </c>
      <c r="B50" s="2" t="s">
        <v>66</v>
      </c>
      <c r="C50" s="2">
        <v>1441176</v>
      </c>
      <c r="D50" s="2">
        <v>0</v>
      </c>
      <c r="E50" s="2">
        <v>16330243</v>
      </c>
      <c r="F50" s="2">
        <v>35000000</v>
      </c>
      <c r="G50" s="2">
        <v>19195922</v>
      </c>
      <c r="H50" s="17">
        <v>1.0618880090296599</v>
      </c>
      <c r="I50" s="4">
        <v>11.75695684878848</v>
      </c>
      <c r="J50" s="10">
        <v>45291</v>
      </c>
    </row>
    <row r="51" spans="1:11" x14ac:dyDescent="0.3">
      <c r="J51" s="10"/>
    </row>
    <row r="52" spans="1:11" x14ac:dyDescent="0.3">
      <c r="A52" s="8"/>
      <c r="B52" s="13" t="s">
        <v>41</v>
      </c>
      <c r="C52" s="9">
        <f>SUM(C4:C50)</f>
        <v>35599384</v>
      </c>
      <c r="D52" s="9">
        <f>SUM(D4:D50)</f>
        <v>4807615</v>
      </c>
      <c r="E52" s="9">
        <f t="shared" ref="E52:F52" si="0">SUM(E4:E50)</f>
        <v>1234979994</v>
      </c>
      <c r="F52" s="9">
        <f t="shared" si="0"/>
        <v>1712844709</v>
      </c>
      <c r="G52" s="9">
        <f>SUM(G4:G50)+1</f>
        <v>401457588</v>
      </c>
      <c r="H52" s="17">
        <v>1.27</v>
      </c>
      <c r="I52" s="4">
        <v>4.8643000000000001</v>
      </c>
      <c r="J52" s="10">
        <v>45291</v>
      </c>
    </row>
    <row r="53" spans="1:11" x14ac:dyDescent="0.3">
      <c r="C53" s="15"/>
      <c r="H53"/>
    </row>
    <row r="54" spans="1:11" x14ac:dyDescent="0.3">
      <c r="A54" s="27" t="s">
        <v>37</v>
      </c>
      <c r="B54" s="27"/>
    </row>
    <row r="55" spans="1:11" x14ac:dyDescent="0.3">
      <c r="A55" s="27" t="s">
        <v>40</v>
      </c>
      <c r="B55" s="27"/>
      <c r="E55"/>
      <c r="H55" s="12"/>
      <c r="I55" s="12"/>
      <c r="J55" s="12"/>
    </row>
    <row r="56" spans="1:11" x14ac:dyDescent="0.3">
      <c r="A56" s="27" t="s">
        <v>42</v>
      </c>
      <c r="B56" s="27"/>
    </row>
    <row r="57" spans="1:11" x14ac:dyDescent="0.3">
      <c r="A57" s="27"/>
      <c r="B57" s="27"/>
      <c r="K57" s="8"/>
    </row>
    <row r="58" spans="1:11" x14ac:dyDescent="0.3">
      <c r="A58" s="19"/>
      <c r="B58" s="19"/>
      <c r="K58" s="8"/>
    </row>
  </sheetData>
  <mergeCells count="3">
    <mergeCell ref="A54:B54"/>
    <mergeCell ref="A55:B55"/>
    <mergeCell ref="A56:B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workbookViewId="0">
      <pane ySplit="2" topLeftCell="A42" activePane="bottomLeft" state="frozen"/>
      <selection activeCell="E20" sqref="E20"/>
      <selection pane="bottomLeft" activeCell="E20" sqref="E20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45107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 x14ac:dyDescent="0.3">
      <c r="A7" s="1">
        <v>2019</v>
      </c>
      <c r="B7" s="3" t="s">
        <v>54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 x14ac:dyDescent="0.3">
      <c r="A8" s="1">
        <v>2015</v>
      </c>
      <c r="B8" s="3" t="s">
        <v>34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 x14ac:dyDescent="0.3">
      <c r="A9" s="1">
        <v>2012</v>
      </c>
      <c r="B9" s="3" t="s">
        <v>10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 x14ac:dyDescent="0.3">
      <c r="A10" s="1">
        <v>2019</v>
      </c>
      <c r="B10" s="3" t="s">
        <v>58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 x14ac:dyDescent="0.3">
      <c r="A11" s="21">
        <v>2021</v>
      </c>
      <c r="B11" s="3" t="s">
        <v>69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 x14ac:dyDescent="0.3">
      <c r="A17" s="1">
        <v>2022</v>
      </c>
      <c r="B17" s="3" t="s">
        <v>71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 x14ac:dyDescent="0.3">
      <c r="A18" s="1">
        <v>2011</v>
      </c>
      <c r="B18" s="2" t="s">
        <v>7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 x14ac:dyDescent="0.3">
      <c r="A20" s="1">
        <v>2023</v>
      </c>
      <c r="B20" s="2" t="s">
        <v>73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 x14ac:dyDescent="0.3">
      <c r="A22" s="1">
        <v>2021</v>
      </c>
      <c r="B22" s="2" t="s">
        <v>67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 x14ac:dyDescent="0.3">
      <c r="A23" s="1">
        <v>2012</v>
      </c>
      <c r="B23" s="2" t="s">
        <v>6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 x14ac:dyDescent="0.3">
      <c r="A24" s="1">
        <v>2018</v>
      </c>
      <c r="B24" s="2" t="s">
        <v>45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 x14ac:dyDescent="0.3">
      <c r="A25" s="1">
        <v>2004</v>
      </c>
      <c r="B25" s="2" t="s">
        <v>3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 x14ac:dyDescent="0.3">
      <c r="A26" s="1">
        <v>2015</v>
      </c>
      <c r="B26" s="2" t="s">
        <v>4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 x14ac:dyDescent="0.3">
      <c r="A28" s="1">
        <v>2019</v>
      </c>
      <c r="B28" s="2" t="s">
        <v>56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 x14ac:dyDescent="0.3">
      <c r="A30" s="1">
        <v>2021</v>
      </c>
      <c r="B30" s="2" t="s">
        <v>70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 x14ac:dyDescent="0.3">
      <c r="A31" s="1">
        <v>2020</v>
      </c>
      <c r="B31" s="2" t="s">
        <v>59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 x14ac:dyDescent="0.3">
      <c r="A32" s="1">
        <v>2016</v>
      </c>
      <c r="B32" s="2" t="s">
        <v>35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 x14ac:dyDescent="0.3">
      <c r="A35" s="1">
        <v>2023</v>
      </c>
      <c r="B35" s="2" t="s">
        <v>74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 x14ac:dyDescent="0.3">
      <c r="A36" s="1">
        <v>2020</v>
      </c>
      <c r="B36" s="2" t="s">
        <v>68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 x14ac:dyDescent="0.3">
      <c r="A37" s="1">
        <v>2020</v>
      </c>
      <c r="B37" s="2" t="s">
        <v>63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 x14ac:dyDescent="0.3">
      <c r="A38" s="1">
        <v>2015</v>
      </c>
      <c r="B38" s="2" t="s">
        <v>36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 x14ac:dyDescent="0.3">
      <c r="A44" s="1">
        <v>2021</v>
      </c>
      <c r="B44" s="2" t="s">
        <v>72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 x14ac:dyDescent="0.3">
      <c r="A45" s="1">
        <v>2006</v>
      </c>
      <c r="B45" s="2" t="s">
        <v>24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 x14ac:dyDescent="0.3">
      <c r="A46" s="21">
        <v>2009</v>
      </c>
      <c r="B46" s="2" t="s">
        <v>25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 x14ac:dyDescent="0.3">
      <c r="A47" s="1">
        <v>2020</v>
      </c>
      <c r="B47" s="2" t="s">
        <v>60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 x14ac:dyDescent="0.3">
      <c r="A48" s="21">
        <v>2021</v>
      </c>
      <c r="B48" s="2" t="s">
        <v>66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f>SUM(C4:C48)</f>
        <v>29477510</v>
      </c>
      <c r="D50" s="9">
        <f>SUM(D4:D48)</f>
        <v>7562804</v>
      </c>
      <c r="E50" s="9">
        <f>SUM(E4:E48)</f>
        <v>1251642893</v>
      </c>
      <c r="F50" s="9">
        <f t="shared" ref="F50" si="0">SUM(F4:F48)</f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 x14ac:dyDescent="0.3">
      <c r="C51" s="15"/>
      <c r="H51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  <c r="J53" s="12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8"/>
    </row>
    <row r="56" spans="1:11" x14ac:dyDescent="0.3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workbookViewId="0">
      <pane ySplit="2" topLeftCell="A36" activePane="bottomLeft" state="frozen"/>
      <selection activeCell="B1" sqref="B1"/>
      <selection pane="bottomLeft" activeCell="F35" sqref="F35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45016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3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3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3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3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3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3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3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3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3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3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3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3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3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3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3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3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3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3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3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3">
      <c r="A35" s="1">
        <v>2023</v>
      </c>
      <c r="B35" s="2" t="s">
        <v>75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3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3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3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3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3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3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3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3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</row>
    <row r="57" spans="1:11" x14ac:dyDescent="0.3">
      <c r="A57" s="19"/>
      <c r="B57" s="19"/>
    </row>
    <row r="59" spans="1:11" x14ac:dyDescent="0.3">
      <c r="K59" s="8"/>
    </row>
    <row r="60" spans="1:11" x14ac:dyDescent="0.3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40" activePane="bottomLeft" state="frozen"/>
      <selection activeCell="F18" sqref="F18"/>
      <selection pane="bottomLeft"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44926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3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3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3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3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3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3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3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3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3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3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3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3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3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3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3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3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3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3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3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3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3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3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3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3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3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3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3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3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3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3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3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3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</row>
    <row r="57" spans="1:11" x14ac:dyDescent="0.3">
      <c r="A57" s="19"/>
      <c r="B57" s="19"/>
    </row>
    <row r="59" spans="1:11" x14ac:dyDescent="0.3">
      <c r="K59" s="8"/>
    </row>
    <row r="60" spans="1:11" x14ac:dyDescent="0.3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6" activePane="bottomLeft" state="frozen"/>
      <selection activeCell="F18" sqref="F18"/>
      <selection pane="bottomLeft"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44834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3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3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3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3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3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3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3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3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3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3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3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3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3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3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3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3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3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3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3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3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3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3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3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3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3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3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3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3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3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3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3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3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3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3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3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3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3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3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3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8"/>
    </row>
    <row r="57" spans="1:11" x14ac:dyDescent="0.3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42" activePane="bottomLeft" state="frozen"/>
      <selection activeCell="F18" sqref="F18"/>
      <selection pane="bottomLeft"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44742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3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3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3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3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3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3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3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3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3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3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3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3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3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3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3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3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3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3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3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3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3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3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3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3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3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3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3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3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3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3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3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3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3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3">
      <c r="J49" s="10"/>
    </row>
    <row r="50" spans="1:11" x14ac:dyDescent="0.3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3">
      <c r="C51" s="15"/>
      <c r="H51"/>
    </row>
    <row r="52" spans="1:11" x14ac:dyDescent="0.3">
      <c r="A52" s="27" t="s">
        <v>37</v>
      </c>
      <c r="B52" s="27"/>
    </row>
    <row r="53" spans="1:11" x14ac:dyDescent="0.3">
      <c r="A53" s="27" t="s">
        <v>40</v>
      </c>
      <c r="B53" s="27"/>
      <c r="E53"/>
      <c r="H53" s="12"/>
      <c r="I53" s="12"/>
      <c r="J53" s="12"/>
    </row>
    <row r="54" spans="1:11" x14ac:dyDescent="0.3">
      <c r="A54" s="27" t="s">
        <v>42</v>
      </c>
      <c r="B54" s="27"/>
    </row>
    <row r="55" spans="1:11" x14ac:dyDescent="0.3">
      <c r="A55" s="27"/>
      <c r="B55" s="27"/>
      <c r="K55" s="8"/>
    </row>
    <row r="56" spans="1:11" x14ac:dyDescent="0.3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topLeftCell="A36" workbookViewId="0">
      <selection activeCell="F18" sqref="F1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44651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3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3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3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3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3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3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3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3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3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3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3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3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3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3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3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3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3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3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3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3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3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3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3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3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3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3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3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3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3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3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3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3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3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3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3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3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3">
      <c r="H48" s="17"/>
      <c r="J48" s="10"/>
    </row>
    <row r="49" spans="1:11" x14ac:dyDescent="0.3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3">
      <c r="C50" s="15"/>
      <c r="H50"/>
    </row>
    <row r="51" spans="1:11" x14ac:dyDescent="0.3">
      <c r="A51" s="27" t="s">
        <v>37</v>
      </c>
      <c r="B51" s="27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5" spans="1:11" x14ac:dyDescent="0.3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35" workbookViewId="0">
      <selection activeCell="I49" sqref="I49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44561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3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3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3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3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3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3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3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3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3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3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3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3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3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3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3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3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3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3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3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3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3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3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3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3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3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3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3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3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3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3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3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3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3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3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3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3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3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3">
      <c r="C50" s="15"/>
      <c r="H50"/>
    </row>
    <row r="51" spans="1:11" x14ac:dyDescent="0.3">
      <c r="A51" s="27" t="s">
        <v>37</v>
      </c>
      <c r="B51" s="27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5" spans="1:11" x14ac:dyDescent="0.3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38" workbookViewId="0">
      <selection activeCell="E56" sqref="E56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3" x14ac:dyDescent="0.3">
      <c r="B1"/>
    </row>
    <row r="2" spans="1:13" x14ac:dyDescent="0.3">
      <c r="A2" s="16">
        <v>44469</v>
      </c>
    </row>
    <row r="3" spans="1:13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3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3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3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3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3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3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3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3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3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3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3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3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3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3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3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3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3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3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3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3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3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3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3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3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3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3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3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3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3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3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3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3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3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3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3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3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3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3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3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3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3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3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3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3">
      <c r="C49" s="15"/>
      <c r="H49"/>
    </row>
    <row r="50" spans="1:11" x14ac:dyDescent="0.3">
      <c r="A50" s="27" t="s">
        <v>37</v>
      </c>
      <c r="B50" s="27"/>
    </row>
    <row r="51" spans="1:11" x14ac:dyDescent="0.3">
      <c r="A51" s="27" t="s">
        <v>40</v>
      </c>
      <c r="B51" s="27"/>
      <c r="E51"/>
      <c r="H51" s="12"/>
      <c r="I51" s="12"/>
      <c r="J51" s="12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>
      <selection activeCell="C54" sqref="C54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44377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0" x14ac:dyDescent="0.3">
      <c r="A7" s="1">
        <v>2019</v>
      </c>
      <c r="B7" s="3" t="s">
        <v>54</v>
      </c>
      <c r="C7" s="2">
        <v>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0" x14ac:dyDescent="0.3">
      <c r="A8" s="1">
        <v>2015</v>
      </c>
      <c r="B8" s="3" t="s">
        <v>34</v>
      </c>
      <c r="C8" s="2">
        <v>0</v>
      </c>
      <c r="D8" s="2">
        <v>71512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0" x14ac:dyDescent="0.3">
      <c r="A9" s="1">
        <v>2012</v>
      </c>
      <c r="B9" s="3" t="s">
        <v>10</v>
      </c>
      <c r="C9" s="2">
        <v>129904</v>
      </c>
      <c r="D9" s="2">
        <v>0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0" x14ac:dyDescent="0.3">
      <c r="A10" s="1">
        <v>2019</v>
      </c>
      <c r="B10" s="3" t="s">
        <v>58</v>
      </c>
      <c r="C10" s="2">
        <v>892989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0" x14ac:dyDescent="0.3">
      <c r="A13" s="1">
        <v>2020</v>
      </c>
      <c r="B13" s="3" t="s">
        <v>61</v>
      </c>
      <c r="C13" s="2">
        <v>2764787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0" x14ac:dyDescent="0.3">
      <c r="A14" s="1">
        <v>2007</v>
      </c>
      <c r="B14" s="3" t="s">
        <v>13</v>
      </c>
      <c r="C14" s="2">
        <v>0</v>
      </c>
      <c r="D14" s="2">
        <v>0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0" x14ac:dyDescent="0.3">
      <c r="A15" s="1">
        <v>2012</v>
      </c>
      <c r="B15" s="3" t="s">
        <v>2</v>
      </c>
      <c r="C15" s="2">
        <v>0</v>
      </c>
      <c r="D15" s="2">
        <v>69151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0" x14ac:dyDescent="0.3">
      <c r="A16" s="1">
        <v>2007</v>
      </c>
      <c r="B16" s="3" t="s">
        <v>14</v>
      </c>
      <c r="C16" s="2">
        <v>0</v>
      </c>
      <c r="D16" s="2">
        <v>0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3">
      <c r="A17" s="1">
        <v>2007</v>
      </c>
      <c r="B17" s="3" t="s">
        <v>50</v>
      </c>
      <c r="C17" s="2">
        <v>0</v>
      </c>
      <c r="D17" s="2">
        <v>0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3">
      <c r="A18" s="1">
        <v>2011</v>
      </c>
      <c r="B18" s="3" t="s">
        <v>7</v>
      </c>
      <c r="C18" s="2">
        <v>0</v>
      </c>
      <c r="D18" s="2">
        <v>1144193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3">
      <c r="A19" s="1">
        <v>2014</v>
      </c>
      <c r="B19" s="3" t="s">
        <v>8</v>
      </c>
      <c r="C19" s="2">
        <v>0</v>
      </c>
      <c r="D19" s="2">
        <v>1551580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3">
      <c r="A20" s="1">
        <v>2015</v>
      </c>
      <c r="B20" s="3" t="s">
        <v>9</v>
      </c>
      <c r="C20" s="2">
        <v>0</v>
      </c>
      <c r="D20" s="2">
        <v>0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3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3">
      <c r="A22" s="1">
        <v>2012</v>
      </c>
      <c r="B22" s="3" t="s">
        <v>6</v>
      </c>
      <c r="C22" s="2">
        <v>0</v>
      </c>
      <c r="D22" s="2">
        <v>14574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3">
      <c r="A23" s="1">
        <v>2018</v>
      </c>
      <c r="B23" s="3" t="s">
        <v>45</v>
      </c>
      <c r="C23" s="2">
        <v>489373</v>
      </c>
      <c r="D23" s="2">
        <v>218444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3">
      <c r="A24" s="1">
        <v>2004</v>
      </c>
      <c r="B24" s="3" t="s">
        <v>3</v>
      </c>
      <c r="C24" s="2">
        <v>1522611</v>
      </c>
      <c r="D24" s="2">
        <v>1554132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3">
      <c r="A25" s="1">
        <v>2015</v>
      </c>
      <c r="B25" s="3" t="s">
        <v>4</v>
      </c>
      <c r="C25" s="2">
        <v>51301</v>
      </c>
      <c r="D25" s="2">
        <v>115581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3">
      <c r="A26" s="1">
        <v>2005</v>
      </c>
      <c r="B26" s="3" t="s">
        <v>5</v>
      </c>
      <c r="C26" s="2">
        <v>0</v>
      </c>
      <c r="D26" s="2">
        <v>0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3">
      <c r="A27" s="1">
        <v>2019</v>
      </c>
      <c r="B27" s="18" t="s">
        <v>56</v>
      </c>
      <c r="C27" s="2">
        <v>0</v>
      </c>
      <c r="D27" s="2">
        <v>418685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3">
      <c r="A28" s="1">
        <v>2008</v>
      </c>
      <c r="B28" s="3" t="s">
        <v>17</v>
      </c>
      <c r="C28" s="2">
        <v>0</v>
      </c>
      <c r="D28" s="2">
        <v>0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3">
      <c r="A29" s="1">
        <v>2020</v>
      </c>
      <c r="B29" s="3" t="s">
        <v>59</v>
      </c>
      <c r="C29" s="2">
        <v>0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3">
      <c r="A30" s="1">
        <v>2016</v>
      </c>
      <c r="B30" s="3" t="s">
        <v>35</v>
      </c>
      <c r="C30" s="2">
        <v>870018</v>
      </c>
      <c r="D30" s="2">
        <v>583897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3">
      <c r="A31" s="1">
        <v>2011</v>
      </c>
      <c r="B31" s="3" t="s">
        <v>18</v>
      </c>
      <c r="C31" s="2">
        <v>0</v>
      </c>
      <c r="D31" s="2">
        <v>52100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3">
      <c r="A32" s="1">
        <v>2011</v>
      </c>
      <c r="B32" s="3" t="s">
        <v>19</v>
      </c>
      <c r="C32" s="2">
        <v>0</v>
      </c>
      <c r="D32" s="2">
        <v>194889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3">
      <c r="A33" s="1">
        <v>2013</v>
      </c>
      <c r="B33" s="3" t="s">
        <v>53</v>
      </c>
      <c r="C33" s="2">
        <v>0</v>
      </c>
      <c r="D33" s="2">
        <v>927873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3">
      <c r="A34" s="1">
        <v>2020</v>
      </c>
      <c r="B34" s="3" t="s">
        <v>68</v>
      </c>
      <c r="C34" s="2">
        <v>2976522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3">
      <c r="A35" s="1">
        <v>2020</v>
      </c>
      <c r="B35" s="3" t="s">
        <v>63</v>
      </c>
      <c r="C35" s="2">
        <v>0</v>
      </c>
      <c r="D35" s="2">
        <v>0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3">
      <c r="A36" s="1">
        <v>2015</v>
      </c>
      <c r="B36" s="3" t="s">
        <v>36</v>
      </c>
      <c r="C36" s="2">
        <v>0</v>
      </c>
      <c r="D36" s="2">
        <v>559281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3">
      <c r="A37" s="1">
        <v>2015</v>
      </c>
      <c r="B37" s="3" t="s">
        <v>46</v>
      </c>
      <c r="C37" s="2">
        <v>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3">
      <c r="A38" s="1">
        <v>2008</v>
      </c>
      <c r="B38" s="3" t="s">
        <v>55</v>
      </c>
      <c r="C38" s="2">
        <v>0</v>
      </c>
      <c r="D38" s="2">
        <v>0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3">
      <c r="A39" s="1">
        <v>2004</v>
      </c>
      <c r="B39" s="3" t="s">
        <v>51</v>
      </c>
      <c r="C39" s="2">
        <v>0</v>
      </c>
      <c r="D39" s="2">
        <v>0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3">
      <c r="A40" s="1">
        <v>2015</v>
      </c>
      <c r="B40" s="3" t="s">
        <v>38</v>
      </c>
      <c r="C40" s="2">
        <v>0</v>
      </c>
      <c r="D40" s="2">
        <v>0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3">
      <c r="A41" s="1">
        <v>2006</v>
      </c>
      <c r="B41" s="3" t="s">
        <v>20</v>
      </c>
      <c r="C41" s="2">
        <v>0</v>
      </c>
      <c r="D41" s="2">
        <v>0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3">
      <c r="A42" s="1">
        <v>2013</v>
      </c>
      <c r="B42" s="3" t="s">
        <v>22</v>
      </c>
      <c r="C42" s="2">
        <v>0</v>
      </c>
      <c r="D42" s="2">
        <v>0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3">
      <c r="A43" s="1">
        <v>2006</v>
      </c>
      <c r="B43" s="3" t="s">
        <v>24</v>
      </c>
      <c r="C43" s="2">
        <v>0</v>
      </c>
      <c r="D43" s="2">
        <v>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3">
      <c r="A44" s="1">
        <v>2009</v>
      </c>
      <c r="B44" s="3" t="s">
        <v>25</v>
      </c>
      <c r="C44" s="2">
        <v>0</v>
      </c>
      <c r="D44" s="2">
        <v>0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3">
      <c r="A45" s="1">
        <v>2020</v>
      </c>
      <c r="B45" s="3" t="s">
        <v>60</v>
      </c>
      <c r="C45" s="2">
        <v>3786260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3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3">
      <c r="J47" s="10"/>
    </row>
    <row r="48" spans="1:10" x14ac:dyDescent="0.3">
      <c r="A48" s="8"/>
      <c r="B48" s="13" t="s">
        <v>41</v>
      </c>
      <c r="C48" s="9">
        <f>SUM(C4:C46)</f>
        <v>39283859</v>
      </c>
      <c r="D48" s="9">
        <f t="shared" ref="D48:G48" si="0">SUM(D4:D46)</f>
        <v>8568985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3">
      <c r="C49" s="15"/>
      <c r="H49"/>
    </row>
    <row r="50" spans="1:11" x14ac:dyDescent="0.3">
      <c r="A50" s="27" t="s">
        <v>37</v>
      </c>
      <c r="B50" s="27"/>
    </row>
    <row r="51" spans="1:11" x14ac:dyDescent="0.3">
      <c r="A51" s="27" t="s">
        <v>40</v>
      </c>
      <c r="B51" s="27"/>
      <c r="E51"/>
      <c r="H51" s="12"/>
      <c r="I51" s="12"/>
      <c r="J51" s="12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="85" zoomScaleNormal="85" workbookViewId="0">
      <selection activeCell="C48" sqref="C4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3" width="17.5546875" style="7" customWidth="1"/>
    <col min="4" max="5" width="12.77734375" style="7" customWidth="1"/>
    <col min="6" max="6" width="16.77734375" style="7" customWidth="1"/>
    <col min="7" max="9" width="12.77734375" style="7" customWidth="1"/>
    <col min="10" max="10" width="14.44140625" style="7" customWidth="1"/>
    <col min="11" max="12" width="9.21875" style="7"/>
    <col min="13" max="13" width="33.21875" style="7" customWidth="1"/>
    <col min="14" max="15" width="9.21875" style="7"/>
    <col min="16" max="16" width="10.44140625" style="7" bestFit="1" customWidth="1"/>
    <col min="17" max="16384" width="9.21875" style="7"/>
  </cols>
  <sheetData>
    <row r="1" spans="1:12" x14ac:dyDescent="0.3">
      <c r="B1"/>
    </row>
    <row r="2" spans="1:12" x14ac:dyDescent="0.3">
      <c r="A2" s="16">
        <v>44286</v>
      </c>
    </row>
    <row r="3" spans="1:12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2" x14ac:dyDescent="0.3">
      <c r="A4" s="1">
        <v>2012</v>
      </c>
      <c r="B4" s="3" t="s">
        <v>57</v>
      </c>
      <c r="C4" s="2">
        <v>0</v>
      </c>
      <c r="D4" s="2">
        <v>0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L4" s="15"/>
    </row>
    <row r="5" spans="1:12" x14ac:dyDescent="0.3">
      <c r="A5" s="1">
        <v>2006</v>
      </c>
      <c r="B5" s="3" t="s">
        <v>39</v>
      </c>
      <c r="C5" s="2">
        <v>0</v>
      </c>
      <c r="D5" s="2">
        <v>0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L5" s="15"/>
    </row>
    <row r="6" spans="1:12" x14ac:dyDescent="0.3">
      <c r="A6" s="1">
        <v>2017</v>
      </c>
      <c r="B6" s="3" t="s">
        <v>44</v>
      </c>
      <c r="C6" s="2">
        <v>840000</v>
      </c>
      <c r="D6" s="2">
        <v>0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L6" s="15"/>
    </row>
    <row r="7" spans="1:12" x14ac:dyDescent="0.3">
      <c r="A7" s="1">
        <v>2018</v>
      </c>
      <c r="B7" s="3" t="s">
        <v>54</v>
      </c>
      <c r="C7" s="2">
        <v>962500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L7" s="15"/>
    </row>
    <row r="8" spans="1:12" x14ac:dyDescent="0.3">
      <c r="A8" s="1">
        <v>2015</v>
      </c>
      <c r="B8" s="3" t="s">
        <v>34</v>
      </c>
      <c r="C8" s="2">
        <v>0</v>
      </c>
      <c r="D8" s="2">
        <v>63428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L8" s="15"/>
    </row>
    <row r="9" spans="1:12" x14ac:dyDescent="0.3">
      <c r="A9" s="1">
        <v>2012</v>
      </c>
      <c r="B9" s="3" t="s">
        <v>10</v>
      </c>
      <c r="C9" s="2">
        <v>20953</v>
      </c>
      <c r="D9" s="2">
        <v>49270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L9" s="15"/>
    </row>
    <row r="10" spans="1:12" x14ac:dyDescent="0.3">
      <c r="A10" s="1">
        <v>2019</v>
      </c>
      <c r="B10" s="3" t="s">
        <v>58</v>
      </c>
      <c r="C10" s="2">
        <v>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L10" s="15"/>
    </row>
    <row r="11" spans="1:12" x14ac:dyDescent="0.3">
      <c r="A11" s="1">
        <v>2005</v>
      </c>
      <c r="B11" s="3" t="s">
        <v>11</v>
      </c>
      <c r="C11" s="2">
        <v>0</v>
      </c>
      <c r="D11" s="2">
        <v>0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L11" s="15"/>
    </row>
    <row r="12" spans="1:12" x14ac:dyDescent="0.3">
      <c r="A12" s="1">
        <v>2006</v>
      </c>
      <c r="B12" s="3" t="s">
        <v>48</v>
      </c>
      <c r="C12" s="2">
        <v>0</v>
      </c>
      <c r="D12" s="2">
        <v>0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L12" s="15"/>
    </row>
    <row r="13" spans="1:12" x14ac:dyDescent="0.3">
      <c r="A13" s="1">
        <v>2020</v>
      </c>
      <c r="B13" s="3" t="s">
        <v>61</v>
      </c>
      <c r="C13" s="2">
        <v>6419192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L13" s="15"/>
    </row>
    <row r="14" spans="1:12" x14ac:dyDescent="0.3">
      <c r="A14" s="1">
        <v>2007</v>
      </c>
      <c r="B14" s="3" t="s">
        <v>13</v>
      </c>
      <c r="C14" s="2">
        <v>0</v>
      </c>
      <c r="D14" s="2">
        <v>0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L14" s="15"/>
    </row>
    <row r="15" spans="1:12" x14ac:dyDescent="0.3">
      <c r="A15" s="1">
        <v>2012</v>
      </c>
      <c r="B15" s="3" t="s">
        <v>2</v>
      </c>
      <c r="C15" s="2">
        <v>0</v>
      </c>
      <c r="D15" s="2">
        <v>69151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L15" s="15"/>
    </row>
    <row r="16" spans="1:12" x14ac:dyDescent="0.3">
      <c r="A16" s="1">
        <v>2007</v>
      </c>
      <c r="B16" s="3" t="s">
        <v>14</v>
      </c>
      <c r="C16" s="2">
        <v>0</v>
      </c>
      <c r="D16" s="2">
        <v>0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L16" s="15"/>
    </row>
    <row r="17" spans="1:12" x14ac:dyDescent="0.3">
      <c r="A17" s="1">
        <v>2007</v>
      </c>
      <c r="B17" s="3" t="s">
        <v>50</v>
      </c>
      <c r="C17" s="2">
        <v>0</v>
      </c>
      <c r="D17" s="2">
        <v>0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L17" s="15"/>
    </row>
    <row r="18" spans="1:12" x14ac:dyDescent="0.3">
      <c r="A18" s="1">
        <v>2011</v>
      </c>
      <c r="B18" s="3" t="s">
        <v>7</v>
      </c>
      <c r="C18" s="2">
        <v>0</v>
      </c>
      <c r="D18" s="2">
        <v>312221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L18" s="15"/>
    </row>
    <row r="19" spans="1:12" x14ac:dyDescent="0.3">
      <c r="A19" s="1">
        <v>2014</v>
      </c>
      <c r="B19" s="3" t="s">
        <v>8</v>
      </c>
      <c r="C19" s="2">
        <v>0</v>
      </c>
      <c r="D19" s="2">
        <v>0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L19" s="15"/>
    </row>
    <row r="20" spans="1:12" x14ac:dyDescent="0.3">
      <c r="A20" s="1">
        <v>2015</v>
      </c>
      <c r="B20" s="3" t="s">
        <v>9</v>
      </c>
      <c r="C20" s="2">
        <v>0</v>
      </c>
      <c r="D20" s="2">
        <v>0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L20" s="15"/>
    </row>
    <row r="21" spans="1:12" x14ac:dyDescent="0.3">
      <c r="A21" s="1">
        <v>2012</v>
      </c>
      <c r="B21" s="3" t="s">
        <v>6</v>
      </c>
      <c r="C21" s="2">
        <v>0</v>
      </c>
      <c r="D21" s="2">
        <v>199174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L21" s="15"/>
    </row>
    <row r="22" spans="1:12" x14ac:dyDescent="0.3">
      <c r="A22" s="1">
        <v>2018</v>
      </c>
      <c r="B22" s="3" t="s">
        <v>45</v>
      </c>
      <c r="C22" s="2">
        <v>1170033</v>
      </c>
      <c r="D22" s="2">
        <v>0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L22" s="15"/>
    </row>
    <row r="23" spans="1:12" x14ac:dyDescent="0.3">
      <c r="A23" s="1">
        <v>2009</v>
      </c>
      <c r="B23" s="3" t="s">
        <v>15</v>
      </c>
      <c r="C23" s="2">
        <v>0</v>
      </c>
      <c r="D23" s="2">
        <v>0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L23" s="15"/>
    </row>
    <row r="24" spans="1:12" x14ac:dyDescent="0.3">
      <c r="A24" s="1">
        <v>2004</v>
      </c>
      <c r="B24" s="3" t="s">
        <v>3</v>
      </c>
      <c r="C24" s="2">
        <v>1506450</v>
      </c>
      <c r="D24" s="2">
        <v>1509521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L24" s="15"/>
    </row>
    <row r="25" spans="1:12" x14ac:dyDescent="0.3">
      <c r="A25" s="1">
        <v>2015</v>
      </c>
      <c r="B25" s="3" t="s">
        <v>4</v>
      </c>
      <c r="C25" s="2">
        <v>52979</v>
      </c>
      <c r="D25" s="2">
        <v>115635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L25" s="15"/>
    </row>
    <row r="26" spans="1:12" x14ac:dyDescent="0.3">
      <c r="A26" s="1">
        <v>2005</v>
      </c>
      <c r="B26" s="3" t="s">
        <v>5</v>
      </c>
      <c r="C26" s="2">
        <v>0</v>
      </c>
      <c r="D26" s="2">
        <v>0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L26" s="15"/>
    </row>
    <row r="27" spans="1:12" x14ac:dyDescent="0.3">
      <c r="A27" s="1">
        <v>2019</v>
      </c>
      <c r="B27" s="18" t="s">
        <v>56</v>
      </c>
      <c r="C27" s="2">
        <v>0</v>
      </c>
      <c r="D27" s="2">
        <v>418685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L27" s="15"/>
    </row>
    <row r="28" spans="1:12" x14ac:dyDescent="0.3">
      <c r="A28" s="1">
        <v>2008</v>
      </c>
      <c r="B28" s="3" t="s">
        <v>17</v>
      </c>
      <c r="C28" s="2">
        <v>0</v>
      </c>
      <c r="D28" s="2">
        <v>0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L28" s="15"/>
    </row>
    <row r="29" spans="1:12" x14ac:dyDescent="0.3">
      <c r="A29" s="1">
        <v>2020</v>
      </c>
      <c r="B29" s="3" t="s">
        <v>59</v>
      </c>
      <c r="C29" s="2">
        <v>3298775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L29" s="15"/>
    </row>
    <row r="30" spans="1:12" x14ac:dyDescent="0.3">
      <c r="A30" s="1">
        <v>2016</v>
      </c>
      <c r="B30" s="3" t="s">
        <v>35</v>
      </c>
      <c r="C30" s="2">
        <v>464114</v>
      </c>
      <c r="D30" s="2">
        <v>565312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L30" s="15"/>
    </row>
    <row r="31" spans="1:12" x14ac:dyDescent="0.3">
      <c r="A31" s="1">
        <v>2011</v>
      </c>
      <c r="B31" s="3" t="s">
        <v>18</v>
      </c>
      <c r="C31" s="2">
        <v>0</v>
      </c>
      <c r="D31" s="2">
        <v>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L31" s="15"/>
    </row>
    <row r="32" spans="1:12" x14ac:dyDescent="0.3">
      <c r="A32" s="1">
        <v>2011</v>
      </c>
      <c r="B32" s="3" t="s">
        <v>19</v>
      </c>
      <c r="C32" s="2">
        <v>0</v>
      </c>
      <c r="D32" s="2">
        <v>112284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L32" s="15"/>
    </row>
    <row r="33" spans="1:12" x14ac:dyDescent="0.3">
      <c r="A33" s="1">
        <v>2013</v>
      </c>
      <c r="B33" s="3" t="s">
        <v>53</v>
      </c>
      <c r="C33" s="2">
        <v>0</v>
      </c>
      <c r="D33" s="2">
        <v>153804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L33" s="15"/>
    </row>
    <row r="34" spans="1:12" x14ac:dyDescent="0.3">
      <c r="A34" s="1">
        <v>2020</v>
      </c>
      <c r="B34" s="3" t="s">
        <v>68</v>
      </c>
      <c r="C34" s="2">
        <v>2136137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L34" s="15"/>
    </row>
    <row r="35" spans="1:12" x14ac:dyDescent="0.3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L35" s="15"/>
    </row>
    <row r="36" spans="1:12" x14ac:dyDescent="0.3">
      <c r="A36" s="1">
        <v>2015</v>
      </c>
      <c r="B36" s="3" t="s">
        <v>36</v>
      </c>
      <c r="C36" s="2">
        <v>0</v>
      </c>
      <c r="D36" s="2">
        <v>556274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L36" s="15"/>
    </row>
    <row r="37" spans="1:12" x14ac:dyDescent="0.3">
      <c r="A37" s="1">
        <v>2015</v>
      </c>
      <c r="B37" s="3" t="s">
        <v>46</v>
      </c>
      <c r="C37" s="2">
        <v>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L37" s="15"/>
    </row>
    <row r="38" spans="1:12" x14ac:dyDescent="0.3">
      <c r="A38" s="1">
        <v>2008</v>
      </c>
      <c r="B38" s="3" t="s">
        <v>55</v>
      </c>
      <c r="C38" s="2">
        <v>0</v>
      </c>
      <c r="D38" s="2">
        <v>0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L38" s="15"/>
    </row>
    <row r="39" spans="1:12" x14ac:dyDescent="0.3">
      <c r="A39" s="1">
        <v>2004</v>
      </c>
      <c r="B39" s="3" t="s">
        <v>51</v>
      </c>
      <c r="C39" s="2">
        <v>0</v>
      </c>
      <c r="D39" s="2">
        <v>0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L39" s="15"/>
    </row>
    <row r="40" spans="1:12" x14ac:dyDescent="0.3">
      <c r="A40" s="1">
        <v>2015</v>
      </c>
      <c r="B40" s="3" t="s">
        <v>38</v>
      </c>
      <c r="C40" s="2">
        <v>0</v>
      </c>
      <c r="D40" s="2">
        <v>0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L40" s="15"/>
    </row>
    <row r="41" spans="1:12" x14ac:dyDescent="0.3">
      <c r="A41" s="1">
        <v>2006</v>
      </c>
      <c r="B41" s="3" t="s">
        <v>20</v>
      </c>
      <c r="C41" s="2">
        <v>0</v>
      </c>
      <c r="D41" s="2">
        <v>300000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L41" s="15"/>
    </row>
    <row r="42" spans="1:12" x14ac:dyDescent="0.3">
      <c r="A42" s="1">
        <v>2013</v>
      </c>
      <c r="B42" s="3" t="s">
        <v>22</v>
      </c>
      <c r="C42" s="2">
        <v>0</v>
      </c>
      <c r="D42" s="2">
        <v>0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L42" s="15"/>
    </row>
    <row r="43" spans="1:12" x14ac:dyDescent="0.3">
      <c r="A43" s="1">
        <v>2004</v>
      </c>
      <c r="B43" s="3" t="s">
        <v>23</v>
      </c>
      <c r="C43" s="2">
        <v>0</v>
      </c>
      <c r="D43" s="2">
        <v>429356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L43" s="15"/>
    </row>
    <row r="44" spans="1:12" x14ac:dyDescent="0.3">
      <c r="A44" s="1">
        <v>2006</v>
      </c>
      <c r="B44" s="3" t="s">
        <v>24</v>
      </c>
      <c r="C44" s="2">
        <v>0</v>
      </c>
      <c r="D44" s="2">
        <v>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L44" s="15"/>
    </row>
    <row r="45" spans="1:12" x14ac:dyDescent="0.3">
      <c r="A45" s="1">
        <v>2009</v>
      </c>
      <c r="B45" s="3" t="s">
        <v>25</v>
      </c>
      <c r="C45" s="2">
        <v>0</v>
      </c>
      <c r="D45" s="2">
        <v>0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L45" s="15"/>
    </row>
    <row r="46" spans="1:12" x14ac:dyDescent="0.3">
      <c r="A46" s="1">
        <v>2020</v>
      </c>
      <c r="B46" s="3" t="s">
        <v>60</v>
      </c>
      <c r="C46" s="2">
        <v>3743763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L46" s="15"/>
    </row>
    <row r="47" spans="1:12" x14ac:dyDescent="0.3">
      <c r="J47" s="10"/>
    </row>
    <row r="48" spans="1:12" x14ac:dyDescent="0.3">
      <c r="A48" s="8"/>
      <c r="B48" s="13" t="s">
        <v>41</v>
      </c>
      <c r="C48" s="9">
        <f>SUM(C4:C47)</f>
        <v>20614896</v>
      </c>
      <c r="D48" s="9">
        <f t="shared" ref="D48:G48" si="0">SUM(D4:D47)</f>
        <v>5116387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3">
      <c r="C49" s="15"/>
      <c r="H49"/>
    </row>
    <row r="50" spans="1:11" x14ac:dyDescent="0.3">
      <c r="A50" s="27" t="s">
        <v>37</v>
      </c>
      <c r="B50" s="27"/>
    </row>
    <row r="51" spans="1:11" x14ac:dyDescent="0.3">
      <c r="A51" s="27" t="s">
        <v>40</v>
      </c>
      <c r="B51" s="27"/>
      <c r="E51"/>
      <c r="H51" s="12"/>
      <c r="I51" s="12"/>
      <c r="J51" s="12"/>
    </row>
    <row r="52" spans="1:11" x14ac:dyDescent="0.3">
      <c r="A52" s="27" t="s">
        <v>42</v>
      </c>
      <c r="B52" s="27"/>
    </row>
    <row r="53" spans="1:11" x14ac:dyDescent="0.3">
      <c r="A53" s="27"/>
      <c r="B53" s="27"/>
      <c r="K53" s="8"/>
    </row>
    <row r="54" spans="1:11" x14ac:dyDescent="0.3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topLeftCell="A30" workbookViewId="0">
      <selection activeCell="E51" sqref="E51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44196</v>
      </c>
      <c r="C2"/>
      <c r="D2"/>
      <c r="E2"/>
      <c r="F2"/>
      <c r="G2"/>
      <c r="H2"/>
      <c r="I2"/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0" x14ac:dyDescent="0.3">
      <c r="A6" s="1">
        <v>2017</v>
      </c>
      <c r="B6" s="3" t="s">
        <v>44</v>
      </c>
      <c r="C6" s="2">
        <v>357000</v>
      </c>
      <c r="D6" s="2">
        <v>0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0" x14ac:dyDescent="0.3">
      <c r="A7" s="1">
        <v>2018</v>
      </c>
      <c r="B7" s="3" t="s">
        <v>54</v>
      </c>
      <c r="C7" s="2">
        <v>3543750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0" x14ac:dyDescent="0.3">
      <c r="A8" s="1">
        <v>2015</v>
      </c>
      <c r="B8" s="3" t="s">
        <v>34</v>
      </c>
      <c r="C8" s="2">
        <v>0</v>
      </c>
      <c r="D8" s="2">
        <v>47629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0" x14ac:dyDescent="0.3">
      <c r="A9" s="1">
        <v>2012</v>
      </c>
      <c r="B9" s="3" t="s">
        <v>10</v>
      </c>
      <c r="C9" s="2">
        <v>203175</v>
      </c>
      <c r="D9" s="2">
        <v>345397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0" x14ac:dyDescent="0.3">
      <c r="A10" s="1">
        <v>2019</v>
      </c>
      <c r="B10" s="3" t="s">
        <v>58</v>
      </c>
      <c r="C10" s="2">
        <v>393604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32899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0" x14ac:dyDescent="0.3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0" x14ac:dyDescent="0.3">
      <c r="A15" s="1">
        <v>2014</v>
      </c>
      <c r="B15" s="3" t="s">
        <v>1</v>
      </c>
      <c r="C15" s="2">
        <v>0</v>
      </c>
      <c r="D15" s="2">
        <v>248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0" x14ac:dyDescent="0.3">
      <c r="A16" s="1">
        <v>2007</v>
      </c>
      <c r="B16" s="3" t="s">
        <v>13</v>
      </c>
      <c r="C16" s="2">
        <v>0</v>
      </c>
      <c r="D16" s="2">
        <v>0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3">
      <c r="A17" s="1">
        <v>2012</v>
      </c>
      <c r="B17" s="3" t="s">
        <v>2</v>
      </c>
      <c r="C17" s="2">
        <v>0</v>
      </c>
      <c r="D17" s="2">
        <v>6381125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3">
      <c r="A18" s="1">
        <v>2007</v>
      </c>
      <c r="B18" s="3" t="s">
        <v>49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3">
      <c r="A19" s="1">
        <v>2007</v>
      </c>
      <c r="B19" s="3" t="s">
        <v>14</v>
      </c>
      <c r="C19" s="2">
        <v>0</v>
      </c>
      <c r="D19" s="2">
        <v>0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0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3">
      <c r="A21" s="1">
        <v>2011</v>
      </c>
      <c r="B21" s="3" t="s">
        <v>7</v>
      </c>
      <c r="C21" s="2">
        <v>0</v>
      </c>
      <c r="D21" s="2">
        <v>2438102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3">
      <c r="A22" s="1">
        <v>2014</v>
      </c>
      <c r="B22" s="3" t="s">
        <v>8</v>
      </c>
      <c r="C22" s="2">
        <v>0</v>
      </c>
      <c r="D22" s="2">
        <v>925926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3">
      <c r="A23" s="1">
        <v>2015</v>
      </c>
      <c r="B23" s="3" t="s">
        <v>9</v>
      </c>
      <c r="C23" s="2">
        <v>0</v>
      </c>
      <c r="D23" s="2">
        <v>76510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3">
      <c r="A24" s="1">
        <v>2012</v>
      </c>
      <c r="B24" s="3" t="s">
        <v>6</v>
      </c>
      <c r="C24" s="2">
        <v>0</v>
      </c>
      <c r="D24" s="2">
        <v>145737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3">
      <c r="A25" s="1">
        <v>2018</v>
      </c>
      <c r="B25" s="3" t="s">
        <v>45</v>
      </c>
      <c r="C25" s="2">
        <v>340399</v>
      </c>
      <c r="D25" s="2">
        <v>480201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3">
      <c r="A27" s="1">
        <v>2004</v>
      </c>
      <c r="B27" s="3" t="s">
        <v>3</v>
      </c>
      <c r="C27" s="2">
        <v>1498281</v>
      </c>
      <c r="D27" s="2">
        <v>1502950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3">
      <c r="A28" s="1">
        <v>2015</v>
      </c>
      <c r="B28" s="3" t="s">
        <v>4</v>
      </c>
      <c r="C28" s="2">
        <v>53909</v>
      </c>
      <c r="D28" s="2">
        <v>117225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3">
      <c r="A30" s="1">
        <v>2019</v>
      </c>
      <c r="B30" s="18" t="s">
        <v>56</v>
      </c>
      <c r="C30" s="2">
        <v>0</v>
      </c>
      <c r="D30" s="2">
        <v>382217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3">
      <c r="A32" s="1">
        <v>2020</v>
      </c>
      <c r="B32" s="3" t="s">
        <v>59</v>
      </c>
      <c r="C32" s="2">
        <v>3298775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3">
      <c r="A33" s="1">
        <v>2016</v>
      </c>
      <c r="B33" s="3" t="s">
        <v>35</v>
      </c>
      <c r="C33" s="2">
        <v>249019</v>
      </c>
      <c r="D33" s="2">
        <v>572648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0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3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553267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3">
      <c r="A41" s="1">
        <v>2008</v>
      </c>
      <c r="B41" s="3" t="s">
        <v>55</v>
      </c>
      <c r="C41" s="2">
        <v>514610</v>
      </c>
      <c r="D41" s="2">
        <v>1166463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41664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3">
      <c r="A45" s="1">
        <v>2013</v>
      </c>
      <c r="B45" s="3" t="s">
        <v>22</v>
      </c>
      <c r="C45" s="2">
        <v>0</v>
      </c>
      <c r="D45" s="2">
        <v>0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3">
      <c r="A46" s="1">
        <v>2004</v>
      </c>
      <c r="B46" s="3" t="s">
        <v>23</v>
      </c>
      <c r="C46" s="2">
        <v>0</v>
      </c>
      <c r="D46" s="2">
        <v>0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3">
      <c r="A47" s="1">
        <v>2006</v>
      </c>
      <c r="B47" s="3" t="s">
        <v>24</v>
      </c>
      <c r="C47" s="2">
        <v>0</v>
      </c>
      <c r="D47" s="2">
        <v>313184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3">
      <c r="A48" s="1">
        <v>2009</v>
      </c>
      <c r="B48" s="3" t="s">
        <v>25</v>
      </c>
      <c r="C48" s="2">
        <v>0</v>
      </c>
      <c r="D48" s="2">
        <v>0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3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f>SUM(C4:C50)</f>
        <v>12130113</v>
      </c>
      <c r="D51" s="9">
        <f>SUM(D4:D50)</f>
        <v>15523392</v>
      </c>
      <c r="E51" s="9">
        <f>SUM(E4:E50)</f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3">
      <c r="C52" s="15"/>
      <c r="H52"/>
    </row>
    <row r="53" spans="1:11" x14ac:dyDescent="0.3">
      <c r="A53" s="27" t="s">
        <v>37</v>
      </c>
      <c r="B53" s="27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8"/>
    </row>
    <row r="57" spans="1:11" x14ac:dyDescent="0.3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topLeftCell="A30" workbookViewId="0">
      <selection activeCell="F41" sqref="F41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4" x14ac:dyDescent="0.3">
      <c r="B1"/>
    </row>
    <row r="2" spans="1:14" x14ac:dyDescent="0.3">
      <c r="A2" s="16">
        <v>44104</v>
      </c>
    </row>
    <row r="3" spans="1:14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4" x14ac:dyDescent="0.3">
      <c r="A4" s="1">
        <v>2012</v>
      </c>
      <c r="B4" s="3" t="s">
        <v>57</v>
      </c>
      <c r="C4" s="2">
        <v>0</v>
      </c>
      <c r="D4" s="2">
        <v>0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</row>
    <row r="5" spans="1:14" x14ac:dyDescent="0.3">
      <c r="A5" s="1">
        <v>2006</v>
      </c>
      <c r="B5" s="3" t="s">
        <v>39</v>
      </c>
      <c r="C5" s="2">
        <v>0</v>
      </c>
      <c r="D5" s="2">
        <v>0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4" x14ac:dyDescent="0.3">
      <c r="A6" s="1">
        <v>2017</v>
      </c>
      <c r="B6" s="3" t="s">
        <v>44</v>
      </c>
      <c r="C6" s="2">
        <v>240000</v>
      </c>
      <c r="D6" s="2">
        <v>0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4" x14ac:dyDescent="0.3">
      <c r="A7" s="1">
        <v>2018</v>
      </c>
      <c r="B7" s="3" t="s">
        <v>54</v>
      </c>
      <c r="C7" s="2">
        <v>2231250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4" x14ac:dyDescent="0.3">
      <c r="A8" s="1">
        <v>2015</v>
      </c>
      <c r="B8" s="3" t="s">
        <v>34</v>
      </c>
      <c r="C8" s="2">
        <v>0</v>
      </c>
      <c r="D8" s="2">
        <v>200042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4" x14ac:dyDescent="0.3">
      <c r="A9" s="1">
        <v>2012</v>
      </c>
      <c r="B9" s="3" t="s">
        <v>10</v>
      </c>
      <c r="C9" s="2">
        <v>0</v>
      </c>
      <c r="D9" s="2">
        <v>63492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  <c r="K9" s="8"/>
    </row>
    <row r="10" spans="1:14" x14ac:dyDescent="0.3">
      <c r="A10" s="1">
        <v>2019</v>
      </c>
      <c r="B10" s="3" t="s">
        <v>58</v>
      </c>
      <c r="C10" s="2">
        <v>0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4" x14ac:dyDescent="0.3">
      <c r="A11" s="1">
        <v>2005</v>
      </c>
      <c r="B11" s="3" t="s">
        <v>11</v>
      </c>
      <c r="C11" s="2">
        <v>0</v>
      </c>
      <c r="D11" s="2">
        <v>0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  <c r="L11" s="8"/>
      <c r="M11" s="8"/>
      <c r="N11" s="8"/>
    </row>
    <row r="12" spans="1:14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4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4" x14ac:dyDescent="0.3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4" x14ac:dyDescent="0.3">
      <c r="A15" s="1">
        <v>2014</v>
      </c>
      <c r="B15" s="3" t="s">
        <v>1</v>
      </c>
      <c r="C15" s="2">
        <v>0</v>
      </c>
      <c r="D15" s="2">
        <v>7830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4" x14ac:dyDescent="0.3">
      <c r="A16" s="1">
        <v>2007</v>
      </c>
      <c r="B16" s="3" t="s">
        <v>13</v>
      </c>
      <c r="C16" s="2">
        <v>0</v>
      </c>
      <c r="D16" s="2">
        <v>0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3">
      <c r="A17" s="1">
        <v>2012</v>
      </c>
      <c r="B17" s="3" t="s">
        <v>2</v>
      </c>
      <c r="C17" s="2">
        <v>0</v>
      </c>
      <c r="D17" s="2">
        <v>50916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3">
      <c r="A18" s="1">
        <v>2007</v>
      </c>
      <c r="B18" s="3" t="s">
        <v>49</v>
      </c>
      <c r="C18" s="2">
        <v>0</v>
      </c>
      <c r="D18" s="2">
        <v>0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3">
      <c r="A19" s="1">
        <v>2007</v>
      </c>
      <c r="B19" s="3" t="s">
        <v>14</v>
      </c>
      <c r="C19" s="2">
        <v>0</v>
      </c>
      <c r="D19" s="2">
        <v>0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0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3">
      <c r="A21" s="1">
        <v>2011</v>
      </c>
      <c r="B21" s="3" t="s">
        <v>7</v>
      </c>
      <c r="C21" s="2">
        <v>0</v>
      </c>
      <c r="D21" s="2">
        <v>98654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3">
      <c r="A22" s="1">
        <v>2014</v>
      </c>
      <c r="B22" s="3" t="s">
        <v>8</v>
      </c>
      <c r="C22" s="2">
        <v>0</v>
      </c>
      <c r="D22" s="2">
        <v>0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3">
      <c r="A23" s="1">
        <v>2015</v>
      </c>
      <c r="B23" s="3" t="s">
        <v>9</v>
      </c>
      <c r="C23" s="2">
        <v>2914173</v>
      </c>
      <c r="D23" s="2">
        <v>0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262327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3">
      <c r="A25" s="1">
        <v>2018</v>
      </c>
      <c r="B25" s="3" t="s">
        <v>45</v>
      </c>
      <c r="C25" s="2">
        <v>5687789</v>
      </c>
      <c r="D25" s="2">
        <v>0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3">
      <c r="A27" s="1">
        <v>2004</v>
      </c>
      <c r="B27" s="3" t="s">
        <v>3</v>
      </c>
      <c r="C27" s="2">
        <v>1509159</v>
      </c>
      <c r="D27" s="2">
        <v>1493619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3">
      <c r="A28" s="1">
        <v>2015</v>
      </c>
      <c r="B28" s="3" t="s">
        <v>4</v>
      </c>
      <c r="C28" s="2">
        <v>55889</v>
      </c>
      <c r="D28" s="2">
        <v>117305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3">
      <c r="A30" s="1">
        <v>2019</v>
      </c>
      <c r="B30" s="18" t="s">
        <v>56</v>
      </c>
      <c r="C30" s="2">
        <v>0</v>
      </c>
      <c r="D30" s="2">
        <v>418167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3">
      <c r="A32" s="1">
        <v>2020</v>
      </c>
      <c r="B32" s="3" t="s">
        <v>59</v>
      </c>
      <c r="C32" s="2">
        <v>2606157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3">
      <c r="A33" s="1">
        <v>2016</v>
      </c>
      <c r="B33" s="3" t="s">
        <v>35</v>
      </c>
      <c r="C33" s="2">
        <v>139349</v>
      </c>
      <c r="D33" s="2">
        <v>580898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0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3">
      <c r="A37" s="1">
        <v>2020</v>
      </c>
      <c r="B37" s="3" t="s">
        <v>68</v>
      </c>
      <c r="C37" s="2">
        <v>1536190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553267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0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300000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3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4" x14ac:dyDescent="0.3">
      <c r="J49" s="10"/>
    </row>
    <row r="50" spans="1:14" x14ac:dyDescent="0.3">
      <c r="A50" s="8"/>
      <c r="B50" s="13" t="s">
        <v>41</v>
      </c>
      <c r="C50" s="9">
        <f>SUM(C4:C49)</f>
        <v>16919956</v>
      </c>
      <c r="D50" s="9">
        <f>SUM(D4:D49)</f>
        <v>4146517</v>
      </c>
      <c r="E50" s="9">
        <f>SUM(E4:E49)</f>
        <v>763063902</v>
      </c>
      <c r="F50" s="9">
        <f>SUM(F4:F49)</f>
        <v>774429396</v>
      </c>
      <c r="G50" s="9">
        <f>SUM(G4:G49)</f>
        <v>232688053</v>
      </c>
      <c r="H50" s="11">
        <v>1.266909968722667</v>
      </c>
      <c r="I50" s="14">
        <v>4.9322007442305971</v>
      </c>
      <c r="J50" s="10">
        <v>44104</v>
      </c>
    </row>
    <row r="51" spans="1:14" x14ac:dyDescent="0.3">
      <c r="C51" s="15"/>
      <c r="H51"/>
      <c r="I51"/>
    </row>
    <row r="52" spans="1:14" x14ac:dyDescent="0.3">
      <c r="A52" s="27" t="s">
        <v>37</v>
      </c>
      <c r="B52" s="27"/>
    </row>
    <row r="53" spans="1:14" x14ac:dyDescent="0.3">
      <c r="A53" s="27" t="s">
        <v>40</v>
      </c>
      <c r="B53" s="27"/>
      <c r="E53"/>
      <c r="H53" s="12"/>
      <c r="I53" s="12"/>
      <c r="J53" s="12"/>
    </row>
    <row r="54" spans="1:14" x14ac:dyDescent="0.3">
      <c r="A54" s="27" t="s">
        <v>42</v>
      </c>
      <c r="B54" s="27"/>
    </row>
    <row r="55" spans="1:14" x14ac:dyDescent="0.3">
      <c r="A55" s="27"/>
      <c r="B55" s="27"/>
    </row>
    <row r="57" spans="1:14" s="8" customForma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9" spans="1:14" ht="27.75" customHeight="1" x14ac:dyDescent="0.3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31" zoomScale="85" zoomScaleNormal="85" workbookViewId="0">
      <selection activeCell="B37" sqref="B37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1" width="9.21875" style="7" customWidth="1"/>
    <col min="12" max="16384" width="9.21875" style="7"/>
  </cols>
  <sheetData>
    <row r="1" spans="1:10" x14ac:dyDescent="0.3">
      <c r="B1"/>
    </row>
    <row r="2" spans="1:10" x14ac:dyDescent="0.3">
      <c r="A2" s="16">
        <v>44012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3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3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3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3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3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3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3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3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3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3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3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3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3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3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3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3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3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3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3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3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3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3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3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3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3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3">
      <c r="C50" s="15"/>
    </row>
    <row r="51" spans="1:11" x14ac:dyDescent="0.3">
      <c r="A51" s="27" t="s">
        <v>37</v>
      </c>
      <c r="B51" s="27"/>
      <c r="E51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6" spans="1:11" s="8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43921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3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3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3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3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3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3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3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3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3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3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3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3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3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3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3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3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3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3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3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3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3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3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3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3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3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3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3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3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3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3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3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3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3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3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3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3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3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3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3">
      <c r="J50" s="10"/>
    </row>
    <row r="51" spans="1:11" x14ac:dyDescent="0.3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3">
      <c r="C52" s="15"/>
    </row>
    <row r="53" spans="1:11" x14ac:dyDescent="0.3">
      <c r="A53" s="27" t="s">
        <v>37</v>
      </c>
      <c r="B53" s="27"/>
      <c r="E53"/>
    </row>
    <row r="54" spans="1:11" x14ac:dyDescent="0.3">
      <c r="A54" s="27" t="s">
        <v>40</v>
      </c>
      <c r="B54" s="27"/>
      <c r="E54"/>
      <c r="H54" s="12"/>
      <c r="I54" s="12"/>
      <c r="J54" s="12"/>
    </row>
    <row r="55" spans="1:11" x14ac:dyDescent="0.3">
      <c r="A55" s="27" t="s">
        <v>42</v>
      </c>
      <c r="B55" s="27"/>
    </row>
    <row r="56" spans="1:11" x14ac:dyDescent="0.3">
      <c r="A56" s="27"/>
      <c r="B56" s="27"/>
      <c r="K56" s="8"/>
    </row>
    <row r="58" spans="1:11" s="8" customForma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3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37" workbookViewId="0">
      <selection activeCell="D49" sqref="D49"/>
    </sheetView>
  </sheetViews>
  <sheetFormatPr defaultColWidth="9.21875" defaultRowHeight="14.4" x14ac:dyDescent="0.3"/>
  <cols>
    <col min="1" max="1" width="18.21875" style="7" customWidth="1"/>
    <col min="2" max="2" width="50.21875" style="7" customWidth="1"/>
    <col min="3" max="9" width="12.77734375" style="7" customWidth="1"/>
    <col min="10" max="10" width="14.44140625" style="7" customWidth="1"/>
    <col min="11" max="16384" width="9.21875" style="7"/>
  </cols>
  <sheetData>
    <row r="1" spans="1:10" x14ac:dyDescent="0.3">
      <c r="B1"/>
    </row>
    <row r="2" spans="1:10" x14ac:dyDescent="0.3">
      <c r="A2" s="16">
        <v>43830</v>
      </c>
    </row>
    <row r="3" spans="1:10" ht="28.5" customHeight="1" x14ac:dyDescent="0.3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3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3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3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3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3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3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3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3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3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3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3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3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3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3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3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3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3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3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3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3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3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3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3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3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3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3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3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3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3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3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3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3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3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3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3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3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3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3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3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3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3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3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3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3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3">
      <c r="J48" s="10"/>
    </row>
    <row r="49" spans="1:11" x14ac:dyDescent="0.3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3">
      <c r="C50" s="15"/>
    </row>
    <row r="51" spans="1:11" x14ac:dyDescent="0.3">
      <c r="A51" s="27" t="s">
        <v>37</v>
      </c>
      <c r="B51" s="27"/>
      <c r="E51"/>
    </row>
    <row r="52" spans="1:11" x14ac:dyDescent="0.3">
      <c r="A52" s="27" t="s">
        <v>40</v>
      </c>
      <c r="B52" s="27"/>
      <c r="E52"/>
      <c r="H52" s="12"/>
      <c r="I52" s="12"/>
      <c r="J52" s="12"/>
    </row>
    <row r="53" spans="1:11" x14ac:dyDescent="0.3">
      <c r="A53" s="27" t="s">
        <v>42</v>
      </c>
      <c r="B53" s="27"/>
    </row>
    <row r="54" spans="1:11" x14ac:dyDescent="0.3">
      <c r="A54" s="27"/>
      <c r="B54" s="27"/>
      <c r="K54" s="8"/>
    </row>
    <row r="56" spans="1:11" s="8" customForma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3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1Q25</vt:lpstr>
      <vt:lpstr>4Q24</vt:lpstr>
      <vt:lpstr>3Q24</vt:lpstr>
      <vt:lpstr>2Q24</vt:lpstr>
      <vt:lpstr>1Q24</vt:lpstr>
      <vt:lpstr>3Q23</vt:lpstr>
      <vt:lpstr>4Q23</vt:lpstr>
      <vt:lpstr>2Q23</vt:lpstr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Chen, Ellen</cp:lastModifiedBy>
  <dcterms:created xsi:type="dcterms:W3CDTF">2016-02-15T19:03:14Z</dcterms:created>
  <dcterms:modified xsi:type="dcterms:W3CDTF">2025-08-12T22:45:22Z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2025-07-31T00:09:14Z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c1adae11-f6b8-4cc8-a936-ac44c2e31d5d</vt:lpwstr>
  </property>
  <property fmtid="{D5CDD505-2E9C-101B-9397-08002B2CF9AE}" pid="16" name="MSIP_Label_defa4170-0d19-0005-0004-bc88714345d2_ActionId">
    <vt:lpwstr>5f0a2ac4-e791-46bb-9e6d-31dd3f5e81b8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SIP_Label_defa4170-0d19-0005-0004-bc88714345d2_Tag">
    <vt:lpwstr>10, 3, 0, 1</vt:lpwstr>
  </property>
</Properties>
</file>