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wiR\Box\PRIVATE_INVESTMENT\Investment Division\Asset Class - Real Estate\___Administration\Performance Reports\2024\"/>
    </mc:Choice>
  </mc:AlternateContent>
  <xr:revisionPtr revIDLastSave="0" documentId="8_{A6E0BEE3-2227-498B-83DD-EDECC40B64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Q24" sheetId="25" r:id="rId1"/>
    <sheet name="1Q24" sheetId="24" r:id="rId2"/>
    <sheet name="4Q23" sheetId="23" r:id="rId3"/>
    <sheet name="3Q23" sheetId="19" r:id="rId4"/>
    <sheet name="2Q23" sheetId="18" r:id="rId5"/>
    <sheet name="1Q23" sheetId="22" r:id="rId6"/>
    <sheet name="4Q22" sheetId="17" r:id="rId7"/>
    <sheet name="3Q22" sheetId="20" r:id="rId8"/>
    <sheet name="2Q22" sheetId="15" r:id="rId9"/>
    <sheet name="1Q22 " sheetId="14" r:id="rId10"/>
    <sheet name="4Q21" sheetId="13" r:id="rId11"/>
    <sheet name="3Q21" sheetId="12" r:id="rId12"/>
    <sheet name="2Q21  " sheetId="11" r:id="rId13"/>
    <sheet name="1Q21 " sheetId="10" r:id="rId14"/>
    <sheet name="4Q20" sheetId="6" r:id="rId15"/>
    <sheet name="3Q20" sheetId="5" r:id="rId16"/>
    <sheet name="2Q20" sheetId="2" r:id="rId17"/>
    <sheet name="1Q20" sheetId="4" r:id="rId18"/>
    <sheet name="4Q19" sheetId="3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25" l="1"/>
  <c r="J45" i="25"/>
  <c r="G51" i="25"/>
  <c r="F51" i="25"/>
  <c r="E51" i="25"/>
  <c r="D51" i="25"/>
  <c r="C51" i="25"/>
  <c r="J48" i="25" l="1"/>
  <c r="J43" i="25"/>
  <c r="J42" i="25"/>
  <c r="J41" i="25"/>
  <c r="J39" i="25"/>
  <c r="J35" i="25"/>
  <c r="J36" i="25"/>
  <c r="J32" i="25"/>
  <c r="J28" i="25"/>
  <c r="J15" i="25"/>
  <c r="J14" i="25"/>
  <c r="J13" i="25"/>
  <c r="J12" i="25"/>
  <c r="J11" i="25"/>
  <c r="J10" i="25"/>
  <c r="J9" i="25"/>
  <c r="J5" i="25"/>
  <c r="J47" i="25"/>
  <c r="J46" i="25"/>
  <c r="J40" i="25"/>
  <c r="J34" i="25"/>
  <c r="J33" i="25"/>
  <c r="J30" i="25"/>
  <c r="J29" i="25"/>
  <c r="J23" i="25"/>
  <c r="J22" i="25"/>
  <c r="J21" i="25"/>
  <c r="J20" i="25"/>
  <c r="J19" i="25"/>
  <c r="J18" i="25"/>
  <c r="J7" i="25"/>
  <c r="J6" i="25"/>
  <c r="J4" i="25"/>
  <c r="J38" i="25"/>
  <c r="J37" i="25"/>
  <c r="J31" i="25"/>
  <c r="J27" i="25"/>
  <c r="J26" i="25"/>
  <c r="J25" i="25"/>
  <c r="J24" i="25"/>
  <c r="J17" i="25"/>
  <c r="J16" i="25"/>
  <c r="J8" i="25"/>
  <c r="G50" i="24"/>
  <c r="J16" i="24"/>
  <c r="J17" i="24"/>
  <c r="J24" i="24"/>
  <c r="J25" i="24"/>
  <c r="J26" i="24"/>
  <c r="J27" i="24"/>
  <c r="J31" i="24"/>
  <c r="J37" i="24"/>
  <c r="J38" i="24"/>
  <c r="J4" i="24"/>
  <c r="J6" i="24"/>
  <c r="J7" i="24"/>
  <c r="J18" i="24"/>
  <c r="J19" i="24"/>
  <c r="J20" i="24"/>
  <c r="J21" i="24"/>
  <c r="J22" i="24"/>
  <c r="J23" i="24"/>
  <c r="J29" i="24"/>
  <c r="J30" i="24"/>
  <c r="J33" i="24"/>
  <c r="J34" i="24"/>
  <c r="J40" i="24"/>
  <c r="J46" i="24"/>
  <c r="J47" i="24"/>
  <c r="J5" i="24"/>
  <c r="J9" i="24"/>
  <c r="J10" i="24"/>
  <c r="J11" i="24"/>
  <c r="J12" i="24"/>
  <c r="J13" i="24"/>
  <c r="J14" i="24"/>
  <c r="J15" i="24"/>
  <c r="J28" i="24"/>
  <c r="J32" i="24"/>
  <c r="J36" i="24"/>
  <c r="J35" i="24"/>
  <c r="J39" i="24"/>
  <c r="J41" i="24"/>
  <c r="J42" i="24"/>
  <c r="J43" i="24"/>
  <c r="J44" i="24"/>
  <c r="J45" i="24"/>
  <c r="J48" i="24"/>
  <c r="J50" i="24"/>
  <c r="J8" i="24"/>
  <c r="F50" i="24"/>
  <c r="E50" i="24"/>
  <c r="D50" i="24"/>
  <c r="C50" i="24"/>
  <c r="D52" i="23"/>
  <c r="C52" i="23"/>
  <c r="E52" i="23"/>
  <c r="F52" i="23"/>
  <c r="G52" i="23"/>
  <c r="G51" i="22" l="1"/>
  <c r="F51" i="22"/>
  <c r="E51" i="22"/>
  <c r="D51" i="22"/>
  <c r="C51" i="22"/>
  <c r="C50" i="18" l="1"/>
  <c r="E50" i="18"/>
  <c r="D50" i="18"/>
  <c r="E51" i="17" l="1"/>
  <c r="C50" i="15" l="1"/>
  <c r="G50" i="19" l="1"/>
  <c r="C51" i="20" l="1"/>
  <c r="D51" i="20"/>
  <c r="E51" i="20"/>
  <c r="F51" i="20"/>
  <c r="G51" i="20"/>
  <c r="F50" i="19" l="1"/>
  <c r="E50" i="19"/>
  <c r="D50" i="19"/>
  <c r="C50" i="19"/>
  <c r="G51" i="17" l="1"/>
  <c r="C51" i="17"/>
  <c r="D51" i="17"/>
  <c r="F51" i="17"/>
  <c r="G50" i="18" l="1"/>
  <c r="F50" i="18"/>
  <c r="G50" i="15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<sst xmlns="http://schemas.openxmlformats.org/spreadsheetml/2006/main" count="1129" uniqueCount="81">
  <si>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</si>
  <si>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</si>
  <si>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</si>
  <si>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</si>
  <si>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</si>
  <si>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</si>
  <si>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</si>
  <si>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</si>
  <si>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</si>
  <si>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</si>
  <si>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</si>
  <si>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</si>
  <si>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</si>
  <si>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</si>
  <si>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</si>
  <si>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</si>
  <si>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</si>
  <si>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</si>
  <si>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</si>
  <si>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</si>
  <si>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</si>
  <si>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</si>
  <si>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</si>
  <si>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</si>
  <si>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</si>
  <si>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</si>
  <si>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</si>
  <si>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</si>
  <si>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</si>
  <si>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</si>
  <si>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</si>
  <si>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</si>
  <si>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</si>
  <si>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</si>
  <si>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</si>
  <si>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</si>
  <si>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</si>
  <si>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</si>
  <si>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</si>
  <si>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</si>
  <si>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</si>
  <si>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</si>
  <si>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</si>
  <si>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</si>
  <si>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</si>
  <si>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</si>
  <si>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</si>
  <si>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</si>
  <si>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</si>
  <si>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</si>
  <si>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</si>
  <si>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</si>
  <si>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</si>
  <si>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</si>
  <si>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</si>
  <si>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</si>
  <si>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</si>
  <si>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</si>
  <si>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</si>
  <si>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</si>
  <si>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</si>
  <si>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</si>
  <si>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</si>
  <si>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</si>
  <si>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</si>
  <si>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</si>
  <si>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</si>
  <si>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</si>
  <si>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</si>
  <si>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</si>
  <si>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</si>
  <si>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</si>
  <si>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</si>
  <si>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</si>
  <si>
    <t>NB Partners Fund IV LP</t>
  </si>
  <si>
    <t>NB Partners Fund IV</t>
  </si>
  <si>
    <t>Oaktree Real Estate Opportunities Fund IX L.P.</t>
  </si>
  <si>
    <t>Waterton Residential Property Venture XV</t>
  </si>
  <si>
    <t>NREP Nordic Strategies Fund IV</t>
  </si>
  <si>
    <t>Standard Life Investments European Real Estate Club II</t>
  </si>
  <si>
    <t>Apollo CPI Europe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</si>
</sst>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0" fillId="3" borderId="1" xfId="0" applyFill="1" applyBorder="1"/>
    <xf numFmtId="3" fontId="3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54F9-77F5-41EC-9738-F85583AE48FD}">
  <dimension ref="A1:M78"/>
  <sheetViews>
    <sheetView tabSelected="1" topLeftCell="E1" workbookViewId="0">
      <selection activeCell="A4" sqref="A4:J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2.85546875" style="7" customWidth="1"/>
    <col min="4" max="4" width="23.85546875" style="7" bestFit="1" customWidth="1"/>
    <col min="5" max="5" width="21.42578125" style="7" bestFit="1" customWidth="1"/>
    <col min="6" max="6" width="16.140625" style="7" bestFit="1" customWidth="1"/>
    <col min="7" max="7" width="24" style="7" bestFit="1" customWidth="1"/>
    <col min="8" max="8" width="16.7109375" style="7" bestFit="1" customWidth="1"/>
    <col min="9" max="9" width="13.7109375" style="7" bestFit="1" customWidth="1"/>
    <col min="10" max="10" width="17.28515625" style="7" bestFit="1" customWidth="1"/>
    <col min="11" max="11" width="42.5703125" style="7" bestFit="1" customWidth="1"/>
    <col min="12" max="13" width="9.140625" style="7"/>
    <col min="14" max="14" width="29.28515625" style="7" bestFit="1" customWidth="1"/>
    <col min="15" max="15" width="23.28515625" style="7" bestFit="1" customWidth="1"/>
    <col min="16" max="16" width="13.28515625" style="7" bestFit="1" customWidth="1"/>
    <col min="17" max="17" width="12.42578125" style="7" bestFit="1" customWidth="1"/>
    <col min="18" max="18" width="12.140625" style="7" bestFit="1" customWidth="1"/>
    <col min="19" max="19" width="13.7109375" style="7" bestFit="1" customWidth="1"/>
    <col min="20" max="20" width="14.140625" style="7" bestFit="1" customWidth="1"/>
    <col min="21" max="21" width="12.42578125" style="7" bestFit="1" customWidth="1"/>
    <col min="22" max="22" width="20.28515625" style="7" bestFit="1" customWidth="1"/>
    <col min="23" max="23" width="8.28515625" style="7" bestFit="1" customWidth="1"/>
    <col min="24" max="16384" width="9.140625" style="7"/>
  </cols>
  <sheetData>
    <row r="1" spans="1:13" x14ac:dyDescent="0.25">
      <c r="B1"/>
    </row>
    <row r="2" spans="1:13" x14ac:dyDescent="0.25">
      <c r="A2" s="16">
        <v>45473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52</v>
      </c>
      <c r="C4" s="2">
        <v>0</v>
      </c>
      <c r="D4" s="2">
        <v>0</v>
      </c>
      <c r="E4" s="2">
        <v>2438855</v>
      </c>
      <c r="F4" s="2">
        <v>25000000</v>
      </c>
      <c r="G4" s="2">
        <v>0</v>
      </c>
      <c r="H4" s="17">
        <v>1.2680252638174061</v>
      </c>
      <c r="I4" s="17">
        <v>7.8242228363244015</v>
      </c>
      <c r="J4" s="10">
        <f t="shared" ref="J4:J48" si="0">+$A$2</f>
        <v>45473</v>
      </c>
      <c r="M4"/>
    </row>
    <row r="5" spans="1:13" x14ac:dyDescent="0.25">
      <c r="A5" s="1">
        <v>2006</v>
      </c>
      <c r="B5" s="2" t="s">
        <v>80</v>
      </c>
      <c r="C5" s="2">
        <v>0</v>
      </c>
      <c r="D5" s="2">
        <v>0</v>
      </c>
      <c r="E5" s="2">
        <v>215068</v>
      </c>
      <c r="F5" s="2">
        <v>25533001</v>
      </c>
      <c r="G5" s="2">
        <v>1593422</v>
      </c>
      <c r="H5" s="17">
        <v>0.53507646418190591</v>
      </c>
      <c r="I5" s="17">
        <v>-8.9529080830888397</v>
      </c>
      <c r="J5" s="10">
        <f t="shared" si="0"/>
        <v>45473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27033802</v>
      </c>
      <c r="F6" s="2">
        <v>20000000</v>
      </c>
      <c r="G6" s="2">
        <v>2015220</v>
      </c>
      <c r="H6" s="17">
        <v>1.8094272447285222</v>
      </c>
      <c r="I6" s="17">
        <v>11.307879857900982</v>
      </c>
      <c r="J6" s="10">
        <f t="shared" si="0"/>
        <v>45473</v>
      </c>
    </row>
    <row r="7" spans="1:13" x14ac:dyDescent="0.25">
      <c r="A7" s="1">
        <v>2019</v>
      </c>
      <c r="B7" s="3" t="s">
        <v>54</v>
      </c>
      <c r="C7" s="2">
        <v>1750000</v>
      </c>
      <c r="D7" s="2">
        <v>0</v>
      </c>
      <c r="E7" s="2">
        <v>34504143</v>
      </c>
      <c r="F7" s="2">
        <v>35000000</v>
      </c>
      <c r="G7" s="2">
        <v>4068750</v>
      </c>
      <c r="H7" s="17">
        <v>1.1155107763152152</v>
      </c>
      <c r="I7" s="17">
        <v>4.3022061375057374</v>
      </c>
      <c r="J7" s="10">
        <f t="shared" si="0"/>
        <v>45473</v>
      </c>
    </row>
    <row r="8" spans="1:13" x14ac:dyDescent="0.25">
      <c r="A8" s="1">
        <v>2015</v>
      </c>
      <c r="B8" s="3" t="s">
        <v>34</v>
      </c>
      <c r="C8" s="2">
        <v>0</v>
      </c>
      <c r="D8" s="2">
        <v>59012</v>
      </c>
      <c r="E8" s="2">
        <v>13325924</v>
      </c>
      <c r="F8" s="2">
        <v>20000000</v>
      </c>
      <c r="G8" s="2">
        <v>0</v>
      </c>
      <c r="H8" s="17">
        <v>1.4949181499999999</v>
      </c>
      <c r="I8" s="17">
        <v>6.3856855518479749</v>
      </c>
      <c r="J8" s="10">
        <f t="shared" si="0"/>
        <v>45473</v>
      </c>
    </row>
    <row r="9" spans="1:13" x14ac:dyDescent="0.25">
      <c r="A9" s="1">
        <v>2012</v>
      </c>
      <c r="B9" s="2" t="s">
        <v>10</v>
      </c>
      <c r="C9" s="2">
        <v>1359113</v>
      </c>
      <c r="D9" s="2">
        <v>0</v>
      </c>
      <c r="E9" s="2">
        <v>15749146</v>
      </c>
      <c r="F9" s="2">
        <v>20000000</v>
      </c>
      <c r="G9" s="2">
        <v>0</v>
      </c>
      <c r="H9" s="17">
        <v>1.3446199963054697</v>
      </c>
      <c r="I9" s="17">
        <v>7.1399742025009427</v>
      </c>
      <c r="J9" s="10">
        <f t="shared" si="0"/>
        <v>45473</v>
      </c>
    </row>
    <row r="10" spans="1:13" x14ac:dyDescent="0.25">
      <c r="A10" s="1">
        <v>2019</v>
      </c>
      <c r="B10" s="2" t="s">
        <v>58</v>
      </c>
      <c r="C10" s="2">
        <v>236162</v>
      </c>
      <c r="D10" s="2">
        <v>334564</v>
      </c>
      <c r="E10" s="2">
        <v>12734569</v>
      </c>
      <c r="F10" s="2">
        <v>20000000</v>
      </c>
      <c r="G10" s="2">
        <v>7390288</v>
      </c>
      <c r="H10" s="17">
        <v>1.2969640037237053</v>
      </c>
      <c r="I10" s="17">
        <v>13.70861493966804</v>
      </c>
      <c r="J10" s="10">
        <f t="shared" si="0"/>
        <v>45473</v>
      </c>
    </row>
    <row r="11" spans="1:13" x14ac:dyDescent="0.25">
      <c r="A11" s="1">
        <v>2022</v>
      </c>
      <c r="B11" s="2" t="s">
        <v>69</v>
      </c>
      <c r="C11" s="2">
        <v>1028312</v>
      </c>
      <c r="D11" s="2">
        <v>103698</v>
      </c>
      <c r="E11" s="2">
        <v>33193373</v>
      </c>
      <c r="F11" s="2">
        <v>50000000</v>
      </c>
      <c r="G11" s="2">
        <v>18770784</v>
      </c>
      <c r="H11" s="17">
        <v>1.0565263995633893</v>
      </c>
      <c r="I11" s="17">
        <v>4.6715511444302527</v>
      </c>
      <c r="J11" s="10">
        <f t="shared" si="0"/>
        <v>45473</v>
      </c>
    </row>
    <row r="12" spans="1:13" x14ac:dyDescent="0.25">
      <c r="A12" s="1">
        <v>2005</v>
      </c>
      <c r="B12" s="2" t="s">
        <v>11</v>
      </c>
      <c r="C12" s="2">
        <v>0</v>
      </c>
      <c r="D12" s="2">
        <v>0</v>
      </c>
      <c r="E12" s="2">
        <v>58002</v>
      </c>
      <c r="F12" s="2">
        <v>10000000</v>
      </c>
      <c r="G12" s="2">
        <v>0</v>
      </c>
      <c r="H12" s="17">
        <v>4.7025251054409791</v>
      </c>
      <c r="I12" s="17">
        <v>79.636860726124794</v>
      </c>
      <c r="J12" s="10">
        <f t="shared" si="0"/>
        <v>45473</v>
      </c>
    </row>
    <row r="13" spans="1:13" x14ac:dyDescent="0.25">
      <c r="A13" s="1">
        <v>2006</v>
      </c>
      <c r="B13" s="2" t="s">
        <v>48</v>
      </c>
      <c r="C13" s="2">
        <v>0</v>
      </c>
      <c r="D13" s="2">
        <v>0</v>
      </c>
      <c r="E13" s="2">
        <v>71136</v>
      </c>
      <c r="F13" s="2">
        <v>30000000</v>
      </c>
      <c r="G13" s="2">
        <v>33153</v>
      </c>
      <c r="H13" s="17">
        <v>1.2211549065699177</v>
      </c>
      <c r="I13" s="17">
        <v>3.0395821695475611</v>
      </c>
      <c r="J13" s="10">
        <f t="shared" si="0"/>
        <v>45473</v>
      </c>
    </row>
    <row r="14" spans="1:13" x14ac:dyDescent="0.25">
      <c r="A14" s="1">
        <v>2020</v>
      </c>
      <c r="B14" s="2" t="s">
        <v>61</v>
      </c>
      <c r="C14" s="2">
        <v>1579878</v>
      </c>
      <c r="D14" s="2">
        <v>0</v>
      </c>
      <c r="E14" s="2">
        <v>40160917</v>
      </c>
      <c r="F14" s="2">
        <v>40000000</v>
      </c>
      <c r="G14" s="2">
        <v>10141449</v>
      </c>
      <c r="H14" s="17">
        <v>1.3376636921827525</v>
      </c>
      <c r="I14" s="17">
        <v>12.076838744624684</v>
      </c>
      <c r="J14" s="10">
        <f t="shared" si="0"/>
        <v>45473</v>
      </c>
    </row>
    <row r="15" spans="1:13" x14ac:dyDescent="0.25">
      <c r="A15" s="1">
        <v>2007</v>
      </c>
      <c r="B15" s="2" t="s">
        <v>13</v>
      </c>
      <c r="C15" s="2">
        <v>0</v>
      </c>
      <c r="D15" s="2">
        <v>0</v>
      </c>
      <c r="E15" s="2">
        <v>4031801</v>
      </c>
      <c r="F15" s="2">
        <v>15000000</v>
      </c>
      <c r="G15" s="2">
        <v>0</v>
      </c>
      <c r="H15" s="17">
        <v>1.5193388647807211</v>
      </c>
      <c r="I15" s="17">
        <v>7.2828548710036856</v>
      </c>
      <c r="J15" s="10">
        <f t="shared" si="0"/>
        <v>45473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1937118</v>
      </c>
      <c r="E16" s="2">
        <v>10205930</v>
      </c>
      <c r="F16" s="2">
        <v>25000000</v>
      </c>
      <c r="G16" s="2">
        <v>0</v>
      </c>
      <c r="H16" s="17">
        <v>1.1831019396</v>
      </c>
      <c r="I16" s="17">
        <v>2.0564903147469282</v>
      </c>
      <c r="J16" s="10">
        <f t="shared" si="0"/>
        <v>45473</v>
      </c>
    </row>
    <row r="17" spans="1:10" x14ac:dyDescent="0.25">
      <c r="A17" s="1">
        <v>2022</v>
      </c>
      <c r="B17" s="3" t="s">
        <v>71</v>
      </c>
      <c r="C17" s="2">
        <v>694162</v>
      </c>
      <c r="D17" s="2">
        <v>344669</v>
      </c>
      <c r="E17" s="2">
        <v>69833405</v>
      </c>
      <c r="F17" s="2">
        <v>100000000</v>
      </c>
      <c r="G17" s="2">
        <v>0</v>
      </c>
      <c r="H17" s="17">
        <v>0.71739285256300545</v>
      </c>
      <c r="I17" s="17">
        <v>-17.234290820615385</v>
      </c>
      <c r="J17" s="10">
        <f t="shared" si="0"/>
        <v>45473</v>
      </c>
    </row>
    <row r="18" spans="1:10" x14ac:dyDescent="0.25">
      <c r="A18" s="1">
        <v>2011</v>
      </c>
      <c r="B18" s="3" t="s">
        <v>7</v>
      </c>
      <c r="C18" s="2">
        <v>0</v>
      </c>
      <c r="D18" s="2">
        <v>0</v>
      </c>
      <c r="E18" s="2">
        <v>22865</v>
      </c>
      <c r="F18" s="2">
        <v>25000000</v>
      </c>
      <c r="G18" s="2">
        <v>0</v>
      </c>
      <c r="H18" s="17">
        <v>2.3525554891381231</v>
      </c>
      <c r="I18" s="17">
        <v>21.550534725292536</v>
      </c>
      <c r="J18" s="10">
        <f t="shared" si="0"/>
        <v>45473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262605</v>
      </c>
      <c r="E19" s="2">
        <v>2835611</v>
      </c>
      <c r="F19" s="2">
        <v>25000000</v>
      </c>
      <c r="G19" s="2">
        <v>518518</v>
      </c>
      <c r="H19" s="17">
        <v>1.1602346369806862</v>
      </c>
      <c r="I19" s="17">
        <v>4.5927525923760371</v>
      </c>
      <c r="J19" s="10">
        <f t="shared" si="0"/>
        <v>45473</v>
      </c>
    </row>
    <row r="20" spans="1:10" x14ac:dyDescent="0.25">
      <c r="A20" s="1">
        <v>2023</v>
      </c>
      <c r="B20" s="2" t="s">
        <v>73</v>
      </c>
      <c r="C20" s="2">
        <v>11250000</v>
      </c>
      <c r="D20" s="2">
        <v>0</v>
      </c>
      <c r="E20" s="2">
        <v>17624859</v>
      </c>
      <c r="F20" s="2">
        <v>75000000</v>
      </c>
      <c r="G20" s="2">
        <v>56250000</v>
      </c>
      <c r="H20" s="17">
        <v>0.93999246103466672</v>
      </c>
      <c r="I20" s="17">
        <v>-12.646807392100079</v>
      </c>
      <c r="J20" s="10">
        <f t="shared" si="0"/>
        <v>45473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15142787</v>
      </c>
      <c r="F21" s="2">
        <v>20000000</v>
      </c>
      <c r="G21" s="2">
        <v>0</v>
      </c>
      <c r="H21" s="17">
        <v>1.1385322406536589</v>
      </c>
      <c r="I21" s="17">
        <v>2.3076298475046775</v>
      </c>
      <c r="J21" s="10">
        <f t="shared" si="0"/>
        <v>45473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116233</v>
      </c>
      <c r="E22" s="2">
        <v>32302346</v>
      </c>
      <c r="F22" s="2">
        <v>40000000</v>
      </c>
      <c r="G22" s="2">
        <v>13120733</v>
      </c>
      <c r="H22" s="17">
        <v>1.2837113915626719</v>
      </c>
      <c r="I22" s="17">
        <v>13.045606329548075</v>
      </c>
      <c r="J22" s="10">
        <f t="shared" si="0"/>
        <v>45473</v>
      </c>
    </row>
    <row r="23" spans="1:10" x14ac:dyDescent="0.25">
      <c r="A23" s="1">
        <v>2018</v>
      </c>
      <c r="B23" s="2" t="s">
        <v>45</v>
      </c>
      <c r="C23" s="2">
        <v>280036</v>
      </c>
      <c r="D23" s="2">
        <v>2413</v>
      </c>
      <c r="E23" s="2">
        <v>12862079</v>
      </c>
      <c r="F23" s="2">
        <v>25000000</v>
      </c>
      <c r="G23" s="2">
        <v>2582393</v>
      </c>
      <c r="H23" s="17">
        <v>0.97313636519648739</v>
      </c>
      <c r="I23" s="17">
        <v>-0.73530913995252245</v>
      </c>
      <c r="J23" s="10">
        <f t="shared" si="0"/>
        <v>45473</v>
      </c>
    </row>
    <row r="24" spans="1:10" x14ac:dyDescent="0.25">
      <c r="A24" s="1">
        <v>2004</v>
      </c>
      <c r="B24" s="3" t="s">
        <v>3</v>
      </c>
      <c r="C24" s="2">
        <v>203773</v>
      </c>
      <c r="D24" s="2">
        <v>1537005</v>
      </c>
      <c r="E24" s="2">
        <v>191422458</v>
      </c>
      <c r="F24" s="2">
        <v>63867553</v>
      </c>
      <c r="G24" s="2">
        <v>0</v>
      </c>
      <c r="H24" s="17">
        <v>2.0195132987099007</v>
      </c>
      <c r="I24" s="17">
        <v>6.2919153587986054</v>
      </c>
      <c r="J24" s="10">
        <f t="shared" si="0"/>
        <v>45473</v>
      </c>
    </row>
    <row r="25" spans="1:10" x14ac:dyDescent="0.25">
      <c r="A25" s="1">
        <v>2015</v>
      </c>
      <c r="B25" s="3" t="s">
        <v>4</v>
      </c>
      <c r="C25" s="2">
        <v>19640</v>
      </c>
      <c r="D25" s="2">
        <v>29800</v>
      </c>
      <c r="E25" s="2">
        <v>12733265</v>
      </c>
      <c r="F25" s="2">
        <v>50000000</v>
      </c>
      <c r="G25" s="2">
        <v>0</v>
      </c>
      <c r="H25" s="17">
        <v>0.78470033123570715</v>
      </c>
      <c r="I25" s="17">
        <v>-5.5834234262561511</v>
      </c>
      <c r="J25" s="10">
        <f t="shared" si="0"/>
        <v>45473</v>
      </c>
    </row>
    <row r="26" spans="1:10" x14ac:dyDescent="0.25">
      <c r="A26" s="1">
        <v>2005</v>
      </c>
      <c r="B26" s="3" t="s">
        <v>5</v>
      </c>
      <c r="C26" s="2">
        <v>0</v>
      </c>
      <c r="D26" s="2">
        <v>192</v>
      </c>
      <c r="E26" s="2">
        <v>71916738</v>
      </c>
      <c r="F26" s="2">
        <v>30000000</v>
      </c>
      <c r="G26" s="2">
        <v>0</v>
      </c>
      <c r="H26" s="17">
        <v>2.457998737892015</v>
      </c>
      <c r="I26" s="17">
        <v>5.0748331737942465</v>
      </c>
      <c r="J26" s="10">
        <f t="shared" si="0"/>
        <v>45473</v>
      </c>
    </row>
    <row r="27" spans="1:10" s="24" customFormat="1" x14ac:dyDescent="0.25">
      <c r="A27" s="1">
        <v>2019</v>
      </c>
      <c r="B27" s="3" t="s">
        <v>56</v>
      </c>
      <c r="C27" s="2">
        <v>949346</v>
      </c>
      <c r="D27" s="2">
        <v>949346</v>
      </c>
      <c r="E27" s="2">
        <v>91391204</v>
      </c>
      <c r="F27" s="2">
        <v>85000000</v>
      </c>
      <c r="G27" s="2">
        <v>0</v>
      </c>
      <c r="H27" s="17">
        <v>1.1208604910532511</v>
      </c>
      <c r="I27" s="17">
        <v>4.5515127663544375</v>
      </c>
      <c r="J27" s="10">
        <f t="shared" si="0"/>
        <v>45473</v>
      </c>
    </row>
    <row r="28" spans="1:10" x14ac:dyDescent="0.25">
      <c r="A28" s="1">
        <v>2008</v>
      </c>
      <c r="B28" s="2" t="s">
        <v>17</v>
      </c>
      <c r="C28" s="2">
        <v>0</v>
      </c>
      <c r="D28" s="2">
        <v>0</v>
      </c>
      <c r="E28" s="2">
        <v>-3172410</v>
      </c>
      <c r="F28" s="2">
        <v>20000000</v>
      </c>
      <c r="G28" s="2">
        <v>0</v>
      </c>
      <c r="H28" s="17">
        <v>3.4539795131062298E-2</v>
      </c>
      <c r="I28" s="17">
        <v>0</v>
      </c>
      <c r="J28" s="10">
        <f t="shared" si="0"/>
        <v>45473</v>
      </c>
    </row>
    <row r="29" spans="1:10" s="24" customFormat="1" x14ac:dyDescent="0.25">
      <c r="A29" s="1">
        <v>2022</v>
      </c>
      <c r="B29" s="2" t="s">
        <v>70</v>
      </c>
      <c r="C29" s="2">
        <v>3846154</v>
      </c>
      <c r="D29" s="2">
        <v>0</v>
      </c>
      <c r="E29" s="2">
        <v>31037365</v>
      </c>
      <c r="F29" s="2">
        <v>50000000</v>
      </c>
      <c r="G29" s="2">
        <v>17307692</v>
      </c>
      <c r="H29" s="17">
        <v>0.9493782086546444</v>
      </c>
      <c r="I29" s="17">
        <v>-4.0667999803601589</v>
      </c>
      <c r="J29" s="10">
        <f t="shared" si="0"/>
        <v>45473</v>
      </c>
    </row>
    <row r="30" spans="1:10" x14ac:dyDescent="0.25">
      <c r="A30" s="1">
        <v>2020</v>
      </c>
      <c r="B30" s="2" t="s">
        <v>59</v>
      </c>
      <c r="C30" s="2">
        <v>0</v>
      </c>
      <c r="D30" s="2">
        <v>0</v>
      </c>
      <c r="E30" s="2">
        <v>43611345</v>
      </c>
      <c r="F30" s="2">
        <v>35000000</v>
      </c>
      <c r="G30" s="2">
        <v>3661640</v>
      </c>
      <c r="H30" s="17">
        <v>1.4321544877063419</v>
      </c>
      <c r="I30" s="17">
        <v>12.701208463843173</v>
      </c>
      <c r="J30" s="10">
        <f t="shared" si="0"/>
        <v>45473</v>
      </c>
    </row>
    <row r="31" spans="1:10" x14ac:dyDescent="0.25">
      <c r="A31" s="1">
        <v>2016</v>
      </c>
      <c r="B31" s="3" t="s">
        <v>35</v>
      </c>
      <c r="C31" s="2">
        <v>257684</v>
      </c>
      <c r="D31" s="2">
        <v>257684</v>
      </c>
      <c r="E31" s="2">
        <v>160544761</v>
      </c>
      <c r="F31" s="2">
        <v>75000000</v>
      </c>
      <c r="G31" s="2">
        <v>0</v>
      </c>
      <c r="H31" s="17">
        <v>2.0763119952434472</v>
      </c>
      <c r="I31" s="17">
        <v>13.409601561819517</v>
      </c>
      <c r="J31" s="10">
        <f t="shared" si="0"/>
        <v>45473</v>
      </c>
    </row>
    <row r="32" spans="1:10" x14ac:dyDescent="0.25">
      <c r="A32" s="1">
        <v>2011</v>
      </c>
      <c r="B32" s="2" t="s">
        <v>19</v>
      </c>
      <c r="C32" s="2">
        <v>0</v>
      </c>
      <c r="D32" s="2">
        <v>0</v>
      </c>
      <c r="E32" s="2">
        <v>19383</v>
      </c>
      <c r="F32" s="2">
        <v>15000000</v>
      </c>
      <c r="G32" s="2">
        <v>0</v>
      </c>
      <c r="H32" s="17">
        <v>1.5502709574887759</v>
      </c>
      <c r="I32" s="17">
        <v>26.346092343975513</v>
      </c>
      <c r="J32" s="10">
        <f t="shared" si="0"/>
        <v>45473</v>
      </c>
    </row>
    <row r="33" spans="1:10" x14ac:dyDescent="0.25">
      <c r="A33" s="1">
        <v>2023</v>
      </c>
      <c r="B33" s="2" t="s">
        <v>74</v>
      </c>
      <c r="C33" s="2">
        <v>1987694</v>
      </c>
      <c r="D33" s="2">
        <v>83226</v>
      </c>
      <c r="E33" s="2">
        <v>8516232</v>
      </c>
      <c r="F33" s="2">
        <v>40000000</v>
      </c>
      <c r="G33" s="2">
        <v>30324820</v>
      </c>
      <c r="H33" s="17">
        <v>0.89434866510385091</v>
      </c>
      <c r="I33" s="17">
        <v>-14.288733350955896</v>
      </c>
      <c r="J33" s="10">
        <f t="shared" si="0"/>
        <v>45473</v>
      </c>
    </row>
    <row r="34" spans="1:10" x14ac:dyDescent="0.25">
      <c r="A34" s="1">
        <v>2019</v>
      </c>
      <c r="B34" s="2" t="s">
        <v>78</v>
      </c>
      <c r="C34" s="2">
        <v>1594470</v>
      </c>
      <c r="D34" s="2">
        <v>0</v>
      </c>
      <c r="E34" s="2">
        <v>22094047</v>
      </c>
      <c r="F34" s="2">
        <v>35437928</v>
      </c>
      <c r="G34" s="2">
        <v>10782148</v>
      </c>
      <c r="H34" s="17">
        <v>0.90203775771840644</v>
      </c>
      <c r="I34" s="17">
        <v>-4.7973336384784737</v>
      </c>
      <c r="J34" s="10">
        <f t="shared" si="0"/>
        <v>45473</v>
      </c>
    </row>
    <row r="35" spans="1:10" x14ac:dyDescent="0.25">
      <c r="A35" s="1">
        <v>2023</v>
      </c>
      <c r="B35" s="2" t="s">
        <v>76</v>
      </c>
      <c r="C35" s="2"/>
      <c r="D35" s="2"/>
      <c r="E35" s="2">
        <v>0</v>
      </c>
      <c r="F35" s="2">
        <v>50000000</v>
      </c>
      <c r="G35" s="2">
        <v>50000000</v>
      </c>
      <c r="H35" s="17"/>
      <c r="I35" s="17"/>
      <c r="J35" s="10">
        <f t="shared" si="0"/>
        <v>45473</v>
      </c>
    </row>
    <row r="36" spans="1:10" x14ac:dyDescent="0.25">
      <c r="A36" s="1">
        <v>2021</v>
      </c>
      <c r="B36" s="2" t="s">
        <v>63</v>
      </c>
      <c r="C36" s="2">
        <v>0</v>
      </c>
      <c r="D36" s="2">
        <v>62500</v>
      </c>
      <c r="E36" s="2">
        <v>34245159</v>
      </c>
      <c r="F36" s="2">
        <v>50000000</v>
      </c>
      <c r="G36" s="2">
        <v>18500000</v>
      </c>
      <c r="H36" s="17">
        <v>1.1128266812546657</v>
      </c>
      <c r="I36" s="17">
        <v>8.2997311214709981</v>
      </c>
      <c r="J36" s="10">
        <f t="shared" si="0"/>
        <v>45473</v>
      </c>
    </row>
    <row r="37" spans="1:10" x14ac:dyDescent="0.25">
      <c r="A37" s="1">
        <v>2015</v>
      </c>
      <c r="B37" s="3" t="s">
        <v>36</v>
      </c>
      <c r="C37" s="2">
        <v>629225</v>
      </c>
      <c r="D37" s="2">
        <v>629225</v>
      </c>
      <c r="E37" s="2">
        <v>63681401</v>
      </c>
      <c r="F37" s="2">
        <v>50000000</v>
      </c>
      <c r="G37" s="2">
        <v>0</v>
      </c>
      <c r="H37" s="17">
        <v>1.5021187168943722</v>
      </c>
      <c r="I37" s="17">
        <v>6.2220477242724614</v>
      </c>
      <c r="J37" s="10">
        <f t="shared" si="0"/>
        <v>45473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75634359</v>
      </c>
      <c r="F38" s="2">
        <v>50000000</v>
      </c>
      <c r="G38" s="2">
        <v>0</v>
      </c>
      <c r="H38" s="17">
        <v>1.5126871894</v>
      </c>
      <c r="I38" s="17">
        <v>4.9938703232701886</v>
      </c>
      <c r="J38" s="10">
        <f t="shared" si="0"/>
        <v>45473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0</v>
      </c>
      <c r="E39" s="2">
        <v>12238167</v>
      </c>
      <c r="F39" s="2">
        <v>40000000</v>
      </c>
      <c r="G39" s="2">
        <v>750435</v>
      </c>
      <c r="H39" s="17">
        <v>0.99585001199754242</v>
      </c>
      <c r="I39" s="17">
        <v>-6.6618150284691868E-2</v>
      </c>
      <c r="J39" s="10">
        <f t="shared" si="0"/>
        <v>45473</v>
      </c>
    </row>
    <row r="40" spans="1:10" x14ac:dyDescent="0.25">
      <c r="A40" s="1">
        <v>2015</v>
      </c>
      <c r="B40" s="2" t="s">
        <v>79</v>
      </c>
      <c r="C40" s="2">
        <v>0</v>
      </c>
      <c r="D40" s="2">
        <v>90460</v>
      </c>
      <c r="E40" s="2">
        <v>0</v>
      </c>
      <c r="F40" s="2">
        <v>28531885</v>
      </c>
      <c r="G40" s="2">
        <v>0</v>
      </c>
      <c r="H40" s="17">
        <v>1.4453161341961425</v>
      </c>
      <c r="I40" s="17">
        <v>15.514178371192845</v>
      </c>
      <c r="J40" s="10">
        <f t="shared" si="0"/>
        <v>45473</v>
      </c>
    </row>
    <row r="41" spans="1:10" x14ac:dyDescent="0.25">
      <c r="A41" s="1">
        <v>2006</v>
      </c>
      <c r="B41" s="2" t="s">
        <v>20</v>
      </c>
      <c r="C41" s="2">
        <v>0</v>
      </c>
      <c r="D41" s="2">
        <v>0</v>
      </c>
      <c r="E41" s="2">
        <v>355202</v>
      </c>
      <c r="F41" s="2">
        <v>30000000</v>
      </c>
      <c r="G41" s="2">
        <v>0</v>
      </c>
      <c r="H41" s="17">
        <v>0.47115240033333333</v>
      </c>
      <c r="I41" s="17">
        <v>-6.7275816468594485</v>
      </c>
      <c r="J41" s="10">
        <f t="shared" si="0"/>
        <v>45473</v>
      </c>
    </row>
    <row r="42" spans="1:10" x14ac:dyDescent="0.25">
      <c r="A42" s="1">
        <v>2013</v>
      </c>
      <c r="B42" s="2" t="s">
        <v>22</v>
      </c>
      <c r="C42" s="2">
        <v>0</v>
      </c>
      <c r="D42" s="2">
        <v>0</v>
      </c>
      <c r="E42" s="2">
        <v>1315847</v>
      </c>
      <c r="F42" s="2">
        <v>24474342</v>
      </c>
      <c r="G42" s="2">
        <v>0</v>
      </c>
      <c r="H42" s="17">
        <v>1.392810740598027</v>
      </c>
      <c r="I42" s="17">
        <v>8.6416729685793179</v>
      </c>
      <c r="J42" s="10">
        <f t="shared" si="0"/>
        <v>45473</v>
      </c>
    </row>
    <row r="43" spans="1:10" x14ac:dyDescent="0.25">
      <c r="A43" s="1">
        <v>2022</v>
      </c>
      <c r="B43" s="2" t="s">
        <v>72</v>
      </c>
      <c r="C43" s="2">
        <v>1341463</v>
      </c>
      <c r="D43" s="2">
        <v>0</v>
      </c>
      <c r="E43" s="2">
        <v>7623367</v>
      </c>
      <c r="F43" s="2">
        <v>50000000</v>
      </c>
      <c r="G43" s="2">
        <v>40157463</v>
      </c>
      <c r="H43" s="17">
        <v>0.77453272464203082</v>
      </c>
      <c r="I43" s="17">
        <v>-31.385074266799894</v>
      </c>
      <c r="J43" s="10">
        <f t="shared" si="0"/>
        <v>45473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490084</v>
      </c>
      <c r="F44" s="2">
        <v>25000000</v>
      </c>
      <c r="G44" s="2">
        <v>0</v>
      </c>
      <c r="H44" s="17">
        <v>0.71361925949976523</v>
      </c>
      <c r="I44" s="17">
        <v>-3.6538187071936457</v>
      </c>
      <c r="J44" s="10">
        <f t="shared" si="0"/>
        <v>45473</v>
      </c>
    </row>
    <row r="45" spans="1:10" x14ac:dyDescent="0.25">
      <c r="A45" s="1">
        <v>2009</v>
      </c>
      <c r="B45" s="2" t="s">
        <v>25</v>
      </c>
      <c r="C45" s="2">
        <v>0</v>
      </c>
      <c r="D45" s="2">
        <v>0</v>
      </c>
      <c r="E45" s="2">
        <v>10078931</v>
      </c>
      <c r="F45" s="2">
        <v>25000000</v>
      </c>
      <c r="G45" s="2">
        <v>609663</v>
      </c>
      <c r="H45" s="17">
        <v>1.6231878976801968</v>
      </c>
      <c r="I45" s="17">
        <v>8.0606796955101636</v>
      </c>
      <c r="J45" s="10">
        <f t="shared" si="0"/>
        <v>45473</v>
      </c>
    </row>
    <row r="46" spans="1:10" x14ac:dyDescent="0.25">
      <c r="A46" s="1">
        <v>2006</v>
      </c>
      <c r="B46" s="2" t="s">
        <v>60</v>
      </c>
      <c r="C46" s="2">
        <v>1724040</v>
      </c>
      <c r="D46" s="2">
        <v>0</v>
      </c>
      <c r="E46" s="2">
        <v>39684961</v>
      </c>
      <c r="F46" s="2">
        <v>50000000</v>
      </c>
      <c r="G46" s="2">
        <v>4087921</v>
      </c>
      <c r="H46" s="17">
        <v>0.86507502742361109</v>
      </c>
      <c r="I46" s="17">
        <v>-7.9050335655032171</v>
      </c>
      <c r="J46" s="10">
        <f t="shared" si="0"/>
        <v>45473</v>
      </c>
    </row>
    <row r="47" spans="1:10" x14ac:dyDescent="0.25">
      <c r="A47" s="1">
        <v>2012</v>
      </c>
      <c r="B47" s="2" t="s">
        <v>77</v>
      </c>
      <c r="C47" s="2">
        <v>918376</v>
      </c>
      <c r="D47" s="2">
        <v>0</v>
      </c>
      <c r="E47" s="2">
        <v>5764315</v>
      </c>
      <c r="F47" s="2">
        <v>50000000</v>
      </c>
      <c r="G47" s="2">
        <v>43795031</v>
      </c>
      <c r="H47" s="17">
        <v>0.93143817479184832</v>
      </c>
      <c r="I47" s="17">
        <v>-9.8851905018009223</v>
      </c>
      <c r="J47" s="10">
        <f t="shared" si="0"/>
        <v>45473</v>
      </c>
    </row>
    <row r="48" spans="1:10" x14ac:dyDescent="0.25">
      <c r="A48" s="1">
        <v>2022</v>
      </c>
      <c r="B48" s="3" t="s">
        <v>66</v>
      </c>
      <c r="C48" s="2">
        <v>0</v>
      </c>
      <c r="D48" s="2">
        <v>733190</v>
      </c>
      <c r="E48" s="2">
        <v>16774153</v>
      </c>
      <c r="F48" s="2">
        <v>35000000</v>
      </c>
      <c r="G48" s="2">
        <v>18509647</v>
      </c>
      <c r="H48" s="17">
        <v>1.1037396742497383</v>
      </c>
      <c r="I48" s="17">
        <v>10.983601291035839</v>
      </c>
      <c r="J48" s="10">
        <f t="shared" si="0"/>
        <v>45473</v>
      </c>
    </row>
    <row r="49" spans="1:11" x14ac:dyDescent="0.25">
      <c r="A49" s="8"/>
      <c r="B49" s="3"/>
      <c r="C49" s="2"/>
      <c r="D49" s="2"/>
      <c r="E49" s="25"/>
      <c r="F49" s="25"/>
      <c r="G49" s="25"/>
      <c r="H49" s="17"/>
      <c r="I49" s="4"/>
      <c r="J49" s="10"/>
    </row>
    <row r="50" spans="1:11" x14ac:dyDescent="0.25">
      <c r="A50" s="8"/>
      <c r="B50" s="3"/>
      <c r="C50" s="25"/>
      <c r="D50" s="25"/>
      <c r="E50" s="25"/>
      <c r="F50" s="25"/>
      <c r="G50" s="25"/>
      <c r="H50" s="17"/>
      <c r="I50" s="4"/>
      <c r="J50" s="10"/>
    </row>
    <row r="51" spans="1:11" x14ac:dyDescent="0.25">
      <c r="A51" s="8"/>
      <c r="B51" s="13" t="s">
        <v>41</v>
      </c>
      <c r="C51" s="9">
        <f>SUM(C4:C48)</f>
        <v>31649528</v>
      </c>
      <c r="D51" s="9">
        <f t="shared" ref="D51:G51" si="1">SUM(D4:D48)</f>
        <v>7532940</v>
      </c>
      <c r="E51" s="9">
        <f t="shared" si="1"/>
        <v>1242346952</v>
      </c>
      <c r="F51" s="9">
        <f t="shared" si="1"/>
        <v>1702844709</v>
      </c>
      <c r="G51" s="9">
        <f t="shared" si="1"/>
        <v>354971170</v>
      </c>
      <c r="H51" s="17"/>
      <c r="I51" s="4"/>
      <c r="J51" s="10"/>
    </row>
    <row r="52" spans="1:11" x14ac:dyDescent="0.25">
      <c r="C52" s="15"/>
      <c r="H52"/>
    </row>
    <row r="53" spans="1:11" x14ac:dyDescent="0.25">
      <c r="A53" s="27" t="s">
        <v>37</v>
      </c>
      <c r="B53" s="27"/>
    </row>
    <row r="54" spans="1:11" x14ac:dyDescent="0.25">
      <c r="A54" s="27" t="s">
        <v>40</v>
      </c>
      <c r="B54" s="27"/>
      <c r="E54"/>
      <c r="H54" s="12"/>
      <c r="I54" s="12"/>
      <c r="J54" s="12"/>
    </row>
    <row r="55" spans="1:11" x14ac:dyDescent="0.25">
      <c r="A55" s="27" t="s">
        <v>42</v>
      </c>
      <c r="B55" s="27"/>
    </row>
    <row r="56" spans="1:11" x14ac:dyDescent="0.25">
      <c r="A56" s="27"/>
      <c r="B56" s="27"/>
    </row>
    <row r="57" spans="1:11" x14ac:dyDescent="0.25">
      <c r="A57" s="19"/>
      <c r="B57" s="19"/>
    </row>
    <row r="58" spans="1:11" x14ac:dyDescent="0.25">
      <c r="K58" s="8"/>
    </row>
    <row r="59" spans="1:11" x14ac:dyDescent="0.25">
      <c r="K59" s="8"/>
    </row>
    <row r="78" spans="4:4" x14ac:dyDescent="0.25">
      <c r="D78" s="7" t="s">
        <v>64</v>
      </c>
    </row>
  </sheetData>
  <sortState xmlns:xlrd2="http://schemas.microsoft.com/office/spreadsheetml/2017/richdata2" ref="A4:J48">
    <sortCondition ref="B4:B48"/>
  </sortState>
  <mergeCells count="3">
    <mergeCell ref="A53:B53"/>
    <mergeCell ref="A54:B54"/>
    <mergeCell ref="A55:B5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4DB9-1BCF-4AC4-840D-D8AEE297B3A2}">
  <dimension ref="A1:J56"/>
  <sheetViews>
    <sheetView topLeftCell="D1" workbookViewId="0">
      <pane ySplit="3" topLeftCell="A4" activePane="bottomLeft" state="frozen"/>
      <selection pane="bottomLeft" activeCell="D14" sqref="D1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2.85546875" style="7" customWidth="1"/>
    <col min="4" max="4" width="23.85546875" style="7" bestFit="1" customWidth="1"/>
    <col min="5" max="5" width="21.42578125" style="7" bestFit="1" customWidth="1"/>
    <col min="6" max="6" width="16.140625" style="7" bestFit="1" customWidth="1"/>
    <col min="7" max="7" width="24" style="7" bestFit="1" customWidth="1"/>
    <col min="8" max="8" width="16.7109375" style="7" bestFit="1" customWidth="1"/>
    <col min="9" max="9" width="13.7109375" style="7" bestFit="1" customWidth="1"/>
    <col min="10" max="10" width="17.28515625" style="7" bestFit="1" customWidth="1"/>
    <col min="11" max="11" width="23.28515625" style="7" bestFit="1" customWidth="1"/>
    <col min="12" max="12" width="13.28515625" style="7" bestFit="1" customWidth="1"/>
    <col min="13" max="13" width="12.42578125" style="7" bestFit="1" customWidth="1"/>
    <col min="14" max="14" width="12.140625" style="7" bestFit="1" customWidth="1"/>
    <col min="15" max="15" width="13.7109375" style="7" bestFit="1" customWidth="1"/>
    <col min="16" max="16" width="14.140625" style="7" bestFit="1" customWidth="1"/>
    <col min="17" max="17" width="12.42578125" style="7" bestFit="1" customWidth="1"/>
    <col min="18" max="18" width="20.28515625" style="7" bestFit="1" customWidth="1"/>
    <col min="19" max="19" width="8.28515625" style="7" bestFit="1" customWidth="1"/>
    <col min="20" max="16384" width="9.140625" style="7"/>
  </cols>
  <sheetData>
    <row r="1" spans="1:10" x14ac:dyDescent="0.25">
      <c r="B1"/>
    </row>
    <row r="2" spans="1:10" x14ac:dyDescent="0.25">
      <c r="A2" s="16">
        <v>45382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0</v>
      </c>
      <c r="E4" s="2">
        <v>2722034</v>
      </c>
      <c r="F4" s="2">
        <v>25000000</v>
      </c>
      <c r="G4" s="2">
        <v>0</v>
      </c>
      <c r="H4" s="17">
        <v>1.2863237162622303</v>
      </c>
      <c r="I4" s="4">
        <v>8.186443473551531</v>
      </c>
      <c r="J4" s="10">
        <f t="shared" ref="J4:J48" si="0">+$A$2</f>
        <v>45382</v>
      </c>
    </row>
    <row r="5" spans="1:10" x14ac:dyDescent="0.25">
      <c r="A5" s="1">
        <v>2006</v>
      </c>
      <c r="B5" s="2" t="s">
        <v>80</v>
      </c>
      <c r="C5" s="2">
        <v>0</v>
      </c>
      <c r="D5" s="2">
        <v>0</v>
      </c>
      <c r="E5" s="2">
        <v>217095</v>
      </c>
      <c r="F5" s="2">
        <v>25533001</v>
      </c>
      <c r="G5" s="2">
        <v>1604769</v>
      </c>
      <c r="H5" s="17">
        <v>0.53516699492046971</v>
      </c>
      <c r="I5" s="4">
        <v>-8.9607618796749833</v>
      </c>
      <c r="J5" s="10">
        <f t="shared" si="0"/>
        <v>45382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26622340</v>
      </c>
      <c r="F6" s="2">
        <v>20000000</v>
      </c>
      <c r="G6" s="2">
        <v>2015220</v>
      </c>
      <c r="H6" s="17">
        <v>1.7869449907586092</v>
      </c>
      <c r="I6" s="4">
        <v>11.489856868897741</v>
      </c>
      <c r="J6" s="10">
        <f t="shared" si="0"/>
        <v>45382</v>
      </c>
    </row>
    <row r="7" spans="1:10" x14ac:dyDescent="0.25">
      <c r="A7" s="1">
        <v>2019</v>
      </c>
      <c r="B7" s="3" t="s">
        <v>54</v>
      </c>
      <c r="C7" s="2">
        <v>2187500</v>
      </c>
      <c r="D7" s="2">
        <v>0</v>
      </c>
      <c r="E7" s="2">
        <v>32967485</v>
      </c>
      <c r="F7" s="2">
        <v>35000000</v>
      </c>
      <c r="G7" s="2">
        <v>5818750</v>
      </c>
      <c r="H7" s="17">
        <v>1.1297489082852858</v>
      </c>
      <c r="I7" s="4">
        <v>5.0145592675184592</v>
      </c>
      <c r="J7" s="10">
        <f t="shared" si="0"/>
        <v>45382</v>
      </c>
    </row>
    <row r="8" spans="1:10" x14ac:dyDescent="0.25">
      <c r="A8" s="1">
        <v>2015</v>
      </c>
      <c r="B8" s="3" t="s">
        <v>34</v>
      </c>
      <c r="C8" s="2">
        <v>0</v>
      </c>
      <c r="D8" s="2">
        <v>88519</v>
      </c>
      <c r="E8" s="2">
        <v>13653248</v>
      </c>
      <c r="F8" s="2">
        <v>20000000</v>
      </c>
      <c r="G8" s="2">
        <v>0</v>
      </c>
      <c r="H8" s="17">
        <v>1.50833375</v>
      </c>
      <c r="I8" s="26">
        <v>6.6235336807792144</v>
      </c>
      <c r="J8" s="10">
        <f t="shared" si="0"/>
        <v>45382</v>
      </c>
    </row>
    <row r="9" spans="1:10" x14ac:dyDescent="0.25">
      <c r="A9" s="1">
        <v>2012</v>
      </c>
      <c r="B9" s="2" t="s">
        <v>10</v>
      </c>
      <c r="C9" s="2">
        <v>0</v>
      </c>
      <c r="D9" s="2">
        <v>0</v>
      </c>
      <c r="E9" s="2">
        <v>16930230</v>
      </c>
      <c r="F9" s="2">
        <v>20000000</v>
      </c>
      <c r="G9" s="2">
        <v>1359113</v>
      </c>
      <c r="H9" s="17">
        <v>1.4692883401914072</v>
      </c>
      <c r="I9" s="4">
        <v>8.784619884158662</v>
      </c>
      <c r="J9" s="10">
        <f t="shared" si="0"/>
        <v>45382</v>
      </c>
    </row>
    <row r="10" spans="1:10" x14ac:dyDescent="0.25">
      <c r="A10" s="1">
        <v>2019</v>
      </c>
      <c r="B10" s="2" t="s">
        <v>58</v>
      </c>
      <c r="C10" s="2">
        <v>618450</v>
      </c>
      <c r="D10" s="2">
        <v>93116</v>
      </c>
      <c r="E10" s="2">
        <v>11467757</v>
      </c>
      <c r="F10" s="2">
        <v>20000000</v>
      </c>
      <c r="G10" s="2">
        <v>7626450</v>
      </c>
      <c r="H10" s="17">
        <v>1.1899793602955528</v>
      </c>
      <c r="I10" s="4">
        <v>9.9849874361350288</v>
      </c>
      <c r="J10" s="10">
        <f t="shared" si="0"/>
        <v>45382</v>
      </c>
    </row>
    <row r="11" spans="1:10" x14ac:dyDescent="0.25">
      <c r="A11" s="1">
        <v>2021</v>
      </c>
      <c r="B11" s="2" t="s">
        <v>69</v>
      </c>
      <c r="C11" s="2">
        <v>1335736</v>
      </c>
      <c r="D11" s="2">
        <v>467942</v>
      </c>
      <c r="E11" s="2">
        <v>32818057</v>
      </c>
      <c r="F11" s="2">
        <v>50000000</v>
      </c>
      <c r="G11" s="2">
        <v>18739821</v>
      </c>
      <c r="H11" s="17">
        <v>1.0462013705722526</v>
      </c>
      <c r="I11" s="4">
        <v>4.5829312930072863</v>
      </c>
      <c r="J11" s="10">
        <f t="shared" si="0"/>
        <v>45382</v>
      </c>
    </row>
    <row r="12" spans="1:10" x14ac:dyDescent="0.25">
      <c r="A12" s="1">
        <v>2005</v>
      </c>
      <c r="B12" s="2" t="s">
        <v>11</v>
      </c>
      <c r="C12" s="2">
        <v>0</v>
      </c>
      <c r="D12" s="2">
        <v>0</v>
      </c>
      <c r="E12" s="2">
        <v>58264</v>
      </c>
      <c r="F12" s="2">
        <v>10000000</v>
      </c>
      <c r="G12" s="2">
        <v>0</v>
      </c>
      <c r="H12" s="17">
        <v>4.7025864410017455</v>
      </c>
      <c r="I12" s="4">
        <v>79.636868147350242</v>
      </c>
      <c r="J12" s="10">
        <f t="shared" si="0"/>
        <v>45382</v>
      </c>
    </row>
    <row r="13" spans="1:10" x14ac:dyDescent="0.25">
      <c r="A13" s="1">
        <v>2006</v>
      </c>
      <c r="B13" s="2" t="s">
        <v>48</v>
      </c>
      <c r="C13" s="2">
        <v>0</v>
      </c>
      <c r="D13" s="2">
        <v>0</v>
      </c>
      <c r="E13" s="2">
        <v>76166</v>
      </c>
      <c r="F13" s="2">
        <v>30000000</v>
      </c>
      <c r="G13" s="2">
        <v>33153</v>
      </c>
      <c r="H13" s="17">
        <v>1.2213144743069455</v>
      </c>
      <c r="I13" s="4">
        <v>3.0413313626197702</v>
      </c>
      <c r="J13" s="10">
        <f t="shared" si="0"/>
        <v>45382</v>
      </c>
    </row>
    <row r="14" spans="1:10" x14ac:dyDescent="0.25">
      <c r="A14" s="1">
        <v>2020</v>
      </c>
      <c r="B14" s="2" t="s">
        <v>61</v>
      </c>
      <c r="C14" s="2">
        <v>0</v>
      </c>
      <c r="D14" s="2">
        <v>0</v>
      </c>
      <c r="E14" s="2">
        <v>38522272</v>
      </c>
      <c r="F14" s="2">
        <v>40000000</v>
      </c>
      <c r="G14" s="2">
        <v>11721327</v>
      </c>
      <c r="H14" s="17">
        <v>1.3540717982386206</v>
      </c>
      <c r="I14" s="17">
        <v>13.330003677287582</v>
      </c>
      <c r="J14" s="10">
        <f t="shared" si="0"/>
        <v>45382</v>
      </c>
    </row>
    <row r="15" spans="1:10" x14ac:dyDescent="0.25">
      <c r="A15" s="1">
        <v>2007</v>
      </c>
      <c r="B15" s="2" t="s">
        <v>13</v>
      </c>
      <c r="C15" s="2">
        <v>0</v>
      </c>
      <c r="D15" s="2">
        <v>0</v>
      </c>
      <c r="E15" s="2">
        <v>3818122</v>
      </c>
      <c r="F15" s="2">
        <v>15000000</v>
      </c>
      <c r="G15" s="2">
        <v>0</v>
      </c>
      <c r="H15" s="17">
        <v>1.5065238207986551</v>
      </c>
      <c r="I15" s="4">
        <v>7.216961525634269</v>
      </c>
      <c r="J15" s="10">
        <f t="shared" si="0"/>
        <v>45382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12967271</v>
      </c>
      <c r="F16" s="2">
        <v>25000000</v>
      </c>
      <c r="G16" s="2">
        <v>0</v>
      </c>
      <c r="H16" s="17">
        <v>1.2160708596000001</v>
      </c>
      <c r="I16" s="26">
        <v>2.4096045800175325</v>
      </c>
      <c r="J16" s="10">
        <f t="shared" si="0"/>
        <v>45382</v>
      </c>
    </row>
    <row r="17" spans="1:10" x14ac:dyDescent="0.25">
      <c r="A17" s="1">
        <v>2022</v>
      </c>
      <c r="B17" s="3" t="s">
        <v>71</v>
      </c>
      <c r="C17" s="2">
        <v>762956</v>
      </c>
      <c r="D17" s="2">
        <v>694162</v>
      </c>
      <c r="E17" s="2">
        <v>69197149</v>
      </c>
      <c r="F17" s="2">
        <v>100000000</v>
      </c>
      <c r="G17" s="2">
        <v>0</v>
      </c>
      <c r="H17" s="17">
        <v>0.7127859884666391</v>
      </c>
      <c r="I17" s="26">
        <v>-19.809927924622283</v>
      </c>
      <c r="J17" s="10">
        <f t="shared" si="0"/>
        <v>45382</v>
      </c>
    </row>
    <row r="18" spans="1:10" x14ac:dyDescent="0.25">
      <c r="A18" s="1">
        <v>2011</v>
      </c>
      <c r="B18" s="3" t="s">
        <v>7</v>
      </c>
      <c r="C18" s="2">
        <v>0</v>
      </c>
      <c r="D18" s="2">
        <v>0</v>
      </c>
      <c r="E18" s="2">
        <v>19516</v>
      </c>
      <c r="F18" s="2">
        <v>25000000</v>
      </c>
      <c r="G18" s="2">
        <v>0</v>
      </c>
      <c r="H18" s="17">
        <v>2.3524241833635546</v>
      </c>
      <c r="I18" s="4">
        <v>21.550221268644854</v>
      </c>
      <c r="J18" s="10">
        <f t="shared" si="0"/>
        <v>45382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4016530</v>
      </c>
      <c r="F19" s="2">
        <v>25000000</v>
      </c>
      <c r="G19" s="2">
        <v>518518</v>
      </c>
      <c r="H19" s="17">
        <v>1.1732391702738338</v>
      </c>
      <c r="I19" s="4">
        <v>4.9131503625619466</v>
      </c>
      <c r="J19" s="10">
        <f t="shared" si="0"/>
        <v>45382</v>
      </c>
    </row>
    <row r="20" spans="1:10" x14ac:dyDescent="0.25">
      <c r="A20" s="1">
        <v>2022</v>
      </c>
      <c r="B20" s="2" t="s">
        <v>73</v>
      </c>
      <c r="C20" s="2">
        <v>0</v>
      </c>
      <c r="D20" s="2">
        <v>0</v>
      </c>
      <c r="E20" s="2">
        <v>6178507</v>
      </c>
      <c r="F20" s="2">
        <v>75000000</v>
      </c>
      <c r="G20" s="2">
        <v>67500000</v>
      </c>
      <c r="H20" s="17">
        <v>0.82380098192000006</v>
      </c>
      <c r="I20" s="4">
        <v>-17.767615792551915</v>
      </c>
      <c r="J20" s="10">
        <f t="shared" si="0"/>
        <v>45382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15115029</v>
      </c>
      <c r="F21" s="2">
        <v>20000000</v>
      </c>
      <c r="G21" s="2">
        <v>0</v>
      </c>
      <c r="H21" s="17">
        <v>1.1371497144451039</v>
      </c>
      <c r="I21" s="4">
        <v>2.3535609485126674</v>
      </c>
      <c r="J21" s="10">
        <f t="shared" si="0"/>
        <v>45382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1645371</v>
      </c>
      <c r="E22" s="2">
        <v>33505917</v>
      </c>
      <c r="F22" s="2">
        <v>40000000</v>
      </c>
      <c r="G22" s="2">
        <v>13004500</v>
      </c>
      <c r="H22" s="17">
        <v>1.3153101567750218</v>
      </c>
      <c r="I22" s="4">
        <v>15.736501035198437</v>
      </c>
      <c r="J22" s="10">
        <f t="shared" si="0"/>
        <v>45382</v>
      </c>
    </row>
    <row r="23" spans="1:10" x14ac:dyDescent="0.25">
      <c r="A23" s="1">
        <v>2018</v>
      </c>
      <c r="B23" s="2" t="s">
        <v>45</v>
      </c>
      <c r="C23" s="2">
        <v>299993</v>
      </c>
      <c r="D23" s="2">
        <v>9391</v>
      </c>
      <c r="E23" s="2">
        <v>15045457</v>
      </c>
      <c r="F23" s="2">
        <v>25000000</v>
      </c>
      <c r="G23" s="2">
        <v>2829893</v>
      </c>
      <c r="H23" s="17">
        <v>1.0215062665559758</v>
      </c>
      <c r="I23" s="4">
        <v>0.58884040554421091</v>
      </c>
      <c r="J23" s="10">
        <f t="shared" si="0"/>
        <v>45382</v>
      </c>
    </row>
    <row r="24" spans="1:10" x14ac:dyDescent="0.25">
      <c r="A24" s="1">
        <v>2004</v>
      </c>
      <c r="B24" s="3" t="s">
        <v>3</v>
      </c>
      <c r="C24" s="2">
        <v>182766</v>
      </c>
      <c r="D24" s="2">
        <v>1525034</v>
      </c>
      <c r="E24" s="2">
        <v>195509893</v>
      </c>
      <c r="F24" s="2">
        <v>63867553</v>
      </c>
      <c r="G24" s="2">
        <v>0</v>
      </c>
      <c r="H24" s="17">
        <v>2.0406502846814623</v>
      </c>
      <c r="I24" s="26">
        <v>6.4422444428968495</v>
      </c>
      <c r="J24" s="10">
        <f t="shared" si="0"/>
        <v>45382</v>
      </c>
    </row>
    <row r="25" spans="1:10" x14ac:dyDescent="0.25">
      <c r="A25" s="1">
        <v>2015</v>
      </c>
      <c r="B25" s="3" t="s">
        <v>4</v>
      </c>
      <c r="C25" s="2">
        <v>21070</v>
      </c>
      <c r="D25" s="2">
        <v>44701</v>
      </c>
      <c r="E25" s="2">
        <v>13414143</v>
      </c>
      <c r="F25" s="2">
        <v>50000000</v>
      </c>
      <c r="G25" s="2">
        <v>0</v>
      </c>
      <c r="H25" s="17">
        <v>0.79756120182849377</v>
      </c>
      <c r="I25" s="26">
        <v>-5.2685577597424871</v>
      </c>
      <c r="J25" s="10">
        <f t="shared" si="0"/>
        <v>45382</v>
      </c>
    </row>
    <row r="26" spans="1:10" x14ac:dyDescent="0.25">
      <c r="A26" s="1">
        <v>2005</v>
      </c>
      <c r="B26" s="3" t="s">
        <v>5</v>
      </c>
      <c r="C26" s="2">
        <v>0</v>
      </c>
      <c r="D26" s="2">
        <v>234</v>
      </c>
      <c r="E26" s="2">
        <v>71133787</v>
      </c>
      <c r="F26" s="2">
        <v>30000000</v>
      </c>
      <c r="G26" s="2">
        <v>0</v>
      </c>
      <c r="H26" s="17">
        <v>2.4322560088964389</v>
      </c>
      <c r="I26" s="26">
        <v>5.0825026226263947</v>
      </c>
      <c r="J26" s="10">
        <f t="shared" si="0"/>
        <v>45382</v>
      </c>
    </row>
    <row r="27" spans="1:10" x14ac:dyDescent="0.25">
      <c r="A27" s="1">
        <v>2019</v>
      </c>
      <c r="B27" s="3" t="s">
        <v>56</v>
      </c>
      <c r="C27" s="2">
        <v>25689917</v>
      </c>
      <c r="D27" s="2">
        <v>689917</v>
      </c>
      <c r="E27" s="2">
        <v>90720365</v>
      </c>
      <c r="F27" s="2">
        <v>60000000</v>
      </c>
      <c r="G27" s="2">
        <v>0</v>
      </c>
      <c r="H27" s="17">
        <v>1.1146634522779086</v>
      </c>
      <c r="I27" s="26">
        <v>4.6964280844046025</v>
      </c>
      <c r="J27" s="10">
        <f t="shared" si="0"/>
        <v>45382</v>
      </c>
    </row>
    <row r="28" spans="1:10" x14ac:dyDescent="0.25">
      <c r="A28" s="1">
        <v>2008</v>
      </c>
      <c r="B28" s="2" t="s">
        <v>17</v>
      </c>
      <c r="C28" s="2">
        <v>0</v>
      </c>
      <c r="D28" s="2">
        <v>0</v>
      </c>
      <c r="E28" s="2">
        <v>-3129005</v>
      </c>
      <c r="F28" s="2">
        <v>20000000</v>
      </c>
      <c r="G28" s="2">
        <v>0</v>
      </c>
      <c r="H28" s="17">
        <v>3.6638004274149427E-2</v>
      </c>
      <c r="I28" s="17">
        <v>0</v>
      </c>
      <c r="J28" s="10">
        <f t="shared" si="0"/>
        <v>45382</v>
      </c>
    </row>
    <row r="29" spans="1:10" x14ac:dyDescent="0.25">
      <c r="A29" s="1">
        <v>2021</v>
      </c>
      <c r="B29" s="2" t="s">
        <v>70</v>
      </c>
      <c r="C29" s="2">
        <v>0</v>
      </c>
      <c r="D29" s="2">
        <v>0</v>
      </c>
      <c r="E29" s="2">
        <v>26276547</v>
      </c>
      <c r="F29" s="2">
        <v>50000000</v>
      </c>
      <c r="G29" s="2">
        <v>21153846</v>
      </c>
      <c r="H29" s="17">
        <v>0.9109202820736394</v>
      </c>
      <c r="I29" s="4">
        <v>-7.8532093824290499</v>
      </c>
      <c r="J29" s="10">
        <f t="shared" si="0"/>
        <v>45382</v>
      </c>
    </row>
    <row r="30" spans="1:10" x14ac:dyDescent="0.25">
      <c r="A30" s="1">
        <v>2020</v>
      </c>
      <c r="B30" s="2" t="s">
        <v>59</v>
      </c>
      <c r="C30" s="2">
        <v>659755</v>
      </c>
      <c r="D30" s="2">
        <v>0</v>
      </c>
      <c r="E30" s="2">
        <v>43354539</v>
      </c>
      <c r="F30" s="2">
        <v>35000000</v>
      </c>
      <c r="G30" s="2">
        <v>3661640</v>
      </c>
      <c r="H30" s="17">
        <v>1.4239598760599088</v>
      </c>
      <c r="I30" s="4">
        <v>13.630000943683807</v>
      </c>
      <c r="J30" s="10">
        <f t="shared" si="0"/>
        <v>45382</v>
      </c>
    </row>
    <row r="31" spans="1:10" x14ac:dyDescent="0.25">
      <c r="A31" s="1">
        <v>2016</v>
      </c>
      <c r="B31" s="3" t="s">
        <v>35</v>
      </c>
      <c r="C31" s="2">
        <v>244895</v>
      </c>
      <c r="D31" s="2">
        <v>244895</v>
      </c>
      <c r="E31" s="2">
        <v>161623421</v>
      </c>
      <c r="F31" s="2">
        <v>75000000</v>
      </c>
      <c r="G31" s="2">
        <v>0</v>
      </c>
      <c r="H31" s="17">
        <v>2.0917461546690586</v>
      </c>
      <c r="I31" s="26">
        <v>14.009793392110481</v>
      </c>
      <c r="J31" s="10">
        <f t="shared" si="0"/>
        <v>45382</v>
      </c>
    </row>
    <row r="32" spans="1:10" x14ac:dyDescent="0.25">
      <c r="A32" s="1">
        <v>2011</v>
      </c>
      <c r="B32" s="2" t="s">
        <v>19</v>
      </c>
      <c r="C32" s="2">
        <v>0</v>
      </c>
      <c r="D32" s="2">
        <v>0</v>
      </c>
      <c r="E32" s="2">
        <v>19966</v>
      </c>
      <c r="F32" s="2">
        <v>15000000</v>
      </c>
      <c r="G32" s="2">
        <v>0</v>
      </c>
      <c r="H32" s="17">
        <v>1.5503148201913304</v>
      </c>
      <c r="I32" s="4">
        <v>26.346745645180114</v>
      </c>
      <c r="J32" s="10">
        <f t="shared" si="0"/>
        <v>45382</v>
      </c>
    </row>
    <row r="33" spans="1:10" x14ac:dyDescent="0.25">
      <c r="A33" s="1">
        <v>2023</v>
      </c>
      <c r="B33" s="2" t="s">
        <v>74</v>
      </c>
      <c r="C33" s="2">
        <v>1740382</v>
      </c>
      <c r="D33" s="2">
        <v>0</v>
      </c>
      <c r="E33" s="2">
        <v>7243636</v>
      </c>
      <c r="F33" s="2">
        <v>40000000</v>
      </c>
      <c r="G33" s="2">
        <v>31805892</v>
      </c>
      <c r="H33" s="17">
        <v>0.8840053847518119</v>
      </c>
      <c r="I33" s="4">
        <v>-16.086384023936617</v>
      </c>
      <c r="J33" s="10">
        <f t="shared" si="0"/>
        <v>45382</v>
      </c>
    </row>
    <row r="34" spans="1:10" x14ac:dyDescent="0.25">
      <c r="A34" s="1">
        <v>2019</v>
      </c>
      <c r="B34" s="2" t="s">
        <v>78</v>
      </c>
      <c r="C34" s="2">
        <v>0</v>
      </c>
      <c r="D34" s="2">
        <v>0</v>
      </c>
      <c r="E34" s="2">
        <v>20492177</v>
      </c>
      <c r="F34" s="2">
        <v>35437928</v>
      </c>
      <c r="G34" s="2">
        <v>12475422</v>
      </c>
      <c r="H34" s="17">
        <v>0.8948934566692438</v>
      </c>
      <c r="I34" s="4">
        <v>-5.4511632618912786</v>
      </c>
      <c r="J34" s="10">
        <f t="shared" si="0"/>
        <v>45382</v>
      </c>
    </row>
    <row r="35" spans="1:10" x14ac:dyDescent="0.25">
      <c r="A35" s="1">
        <v>2023</v>
      </c>
      <c r="B35" s="2" t="s">
        <v>76</v>
      </c>
      <c r="C35" s="2">
        <v>0</v>
      </c>
      <c r="D35" s="2">
        <v>0</v>
      </c>
      <c r="E35" s="2">
        <v>0</v>
      </c>
      <c r="F35" s="2">
        <v>50000000</v>
      </c>
      <c r="G35" s="2">
        <v>50000000</v>
      </c>
      <c r="H35" s="17" t="s">
        <v>62</v>
      </c>
      <c r="I35" s="17" t="s">
        <v>62</v>
      </c>
      <c r="J35" s="10">
        <f t="shared" si="0"/>
        <v>45382</v>
      </c>
    </row>
    <row r="36" spans="1:10" x14ac:dyDescent="0.25">
      <c r="A36" s="1">
        <v>2021</v>
      </c>
      <c r="B36" s="2" t="s">
        <v>63</v>
      </c>
      <c r="C36" s="2">
        <v>2500000</v>
      </c>
      <c r="D36" s="2">
        <v>62500</v>
      </c>
      <c r="E36" s="2">
        <v>33830129</v>
      </c>
      <c r="F36" s="2">
        <v>50000000</v>
      </c>
      <c r="G36" s="2">
        <v>18500000</v>
      </c>
      <c r="H36" s="17">
        <v>1.0992505057269666</v>
      </c>
      <c r="I36" s="4">
        <v>8.7848892013709268</v>
      </c>
      <c r="J36" s="10">
        <f t="shared" si="0"/>
        <v>45382</v>
      </c>
    </row>
    <row r="37" spans="1:10" x14ac:dyDescent="0.25">
      <c r="A37" s="1">
        <v>2015</v>
      </c>
      <c r="B37" s="3" t="s">
        <v>36</v>
      </c>
      <c r="C37" s="2">
        <v>638896</v>
      </c>
      <c r="D37" s="2">
        <v>638896</v>
      </c>
      <c r="E37" s="2">
        <v>63794589</v>
      </c>
      <c r="F37" s="2">
        <v>50000000</v>
      </c>
      <c r="G37" s="2">
        <v>0</v>
      </c>
      <c r="H37" s="17">
        <v>1.5099638656646952</v>
      </c>
      <c r="I37" s="26">
        <v>6.419312931926946</v>
      </c>
      <c r="J37" s="10">
        <f t="shared" si="0"/>
        <v>45382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76312600</v>
      </c>
      <c r="F38" s="2">
        <v>50000000</v>
      </c>
      <c r="G38" s="2">
        <v>0</v>
      </c>
      <c r="H38" s="17">
        <v>1.5262519915999999</v>
      </c>
      <c r="I38" s="26">
        <v>5.262518174189279</v>
      </c>
      <c r="J38" s="10">
        <f t="shared" si="0"/>
        <v>45382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0</v>
      </c>
      <c r="E39" s="2">
        <v>13290726</v>
      </c>
      <c r="F39" s="2">
        <v>40000000</v>
      </c>
      <c r="G39" s="2">
        <v>750435</v>
      </c>
      <c r="H39" s="17">
        <v>1.015605388971925</v>
      </c>
      <c r="I39" s="4">
        <v>0.24683952440880397</v>
      </c>
      <c r="J39" s="10">
        <f t="shared" si="0"/>
        <v>45382</v>
      </c>
    </row>
    <row r="40" spans="1:10" x14ac:dyDescent="0.25">
      <c r="A40" s="1">
        <v>2015</v>
      </c>
      <c r="B40" s="2" t="s">
        <v>79</v>
      </c>
      <c r="C40" s="2">
        <v>0</v>
      </c>
      <c r="D40" s="2">
        <v>0</v>
      </c>
      <c r="E40" s="2">
        <v>89884</v>
      </c>
      <c r="F40" s="2">
        <v>28531885</v>
      </c>
      <c r="G40" s="2">
        <v>1198544</v>
      </c>
      <c r="H40" s="17">
        <v>1.4452956658240741</v>
      </c>
      <c r="I40" s="4">
        <v>15.514025656181808</v>
      </c>
      <c r="J40" s="10">
        <f t="shared" si="0"/>
        <v>45382</v>
      </c>
    </row>
    <row r="41" spans="1:10" x14ac:dyDescent="0.25">
      <c r="A41" s="1">
        <v>2006</v>
      </c>
      <c r="B41" s="2" t="s">
        <v>20</v>
      </c>
      <c r="C41" s="2">
        <v>0</v>
      </c>
      <c r="D41" s="2">
        <v>0</v>
      </c>
      <c r="E41" s="2">
        <v>352799</v>
      </c>
      <c r="F41" s="2">
        <v>30000000</v>
      </c>
      <c r="G41" s="2">
        <v>0</v>
      </c>
      <c r="H41" s="17">
        <v>0.4710723003333333</v>
      </c>
      <c r="I41" s="4">
        <v>-6.7347967197130316</v>
      </c>
      <c r="J41" s="10">
        <f t="shared" si="0"/>
        <v>45382</v>
      </c>
    </row>
    <row r="42" spans="1:10" x14ac:dyDescent="0.25">
      <c r="A42" s="1">
        <v>2013</v>
      </c>
      <c r="B42" s="2" t="s">
        <v>22</v>
      </c>
      <c r="C42" s="2">
        <v>0</v>
      </c>
      <c r="D42" s="2">
        <v>0</v>
      </c>
      <c r="E42" s="2">
        <v>1293501</v>
      </c>
      <c r="F42" s="2">
        <v>24474342</v>
      </c>
      <c r="G42" s="2">
        <v>0</v>
      </c>
      <c r="H42" s="17">
        <v>1.3918980296045771</v>
      </c>
      <c r="I42" s="4">
        <v>8.6439698748385965</v>
      </c>
      <c r="J42" s="10">
        <f t="shared" si="0"/>
        <v>45382</v>
      </c>
    </row>
    <row r="43" spans="1:10" x14ac:dyDescent="0.25">
      <c r="A43" s="1">
        <v>2021</v>
      </c>
      <c r="B43" s="2" t="s">
        <v>72</v>
      </c>
      <c r="C43" s="2">
        <v>4400884</v>
      </c>
      <c r="D43" s="2">
        <v>0</v>
      </c>
      <c r="E43" s="2">
        <v>6648810</v>
      </c>
      <c r="F43" s="2">
        <v>50000000</v>
      </c>
      <c r="G43" s="2">
        <v>41498926</v>
      </c>
      <c r="H43" s="17">
        <v>0.78211411875722991</v>
      </c>
      <c r="I43" s="4">
        <v>-38.847968472017335</v>
      </c>
      <c r="J43" s="10">
        <f t="shared" si="0"/>
        <v>45382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497684</v>
      </c>
      <c r="F44" s="2">
        <v>25000000</v>
      </c>
      <c r="G44" s="2">
        <v>0</v>
      </c>
      <c r="H44" s="17">
        <v>0.71392325949100999</v>
      </c>
      <c r="I44" s="4">
        <v>-3.6514512052438941</v>
      </c>
      <c r="J44" s="10">
        <f t="shared" si="0"/>
        <v>45382</v>
      </c>
    </row>
    <row r="45" spans="1:10" x14ac:dyDescent="0.25">
      <c r="A45" s="1">
        <v>2009</v>
      </c>
      <c r="B45" s="2" t="s">
        <v>25</v>
      </c>
      <c r="C45" s="2">
        <v>0</v>
      </c>
      <c r="D45" s="2">
        <v>0</v>
      </c>
      <c r="E45" s="2">
        <v>10513569</v>
      </c>
      <c r="F45" s="2">
        <v>25000000</v>
      </c>
      <c r="G45" s="2">
        <v>1884390</v>
      </c>
      <c r="H45" s="17">
        <v>1.6427997859034709</v>
      </c>
      <c r="I45" s="4">
        <v>8.2541445795228938</v>
      </c>
      <c r="J45" s="10">
        <f t="shared" si="0"/>
        <v>45382</v>
      </c>
    </row>
    <row r="46" spans="1:10" x14ac:dyDescent="0.25">
      <c r="A46" s="1">
        <v>2020</v>
      </c>
      <c r="B46" s="2" t="s">
        <v>60</v>
      </c>
      <c r="C46" s="2">
        <v>420128</v>
      </c>
      <c r="D46" s="2">
        <v>0</v>
      </c>
      <c r="E46" s="2">
        <v>39391632</v>
      </c>
      <c r="F46" s="2">
        <v>50000000</v>
      </c>
      <c r="G46" s="2">
        <v>5811961</v>
      </c>
      <c r="H46" s="17">
        <v>0.89218858524135913</v>
      </c>
      <c r="I46" s="4">
        <v>-6.9545906951237306</v>
      </c>
      <c r="J46" s="10">
        <f t="shared" si="0"/>
        <v>45382</v>
      </c>
    </row>
    <row r="47" spans="1:10" x14ac:dyDescent="0.25">
      <c r="A47" s="1">
        <v>2023</v>
      </c>
      <c r="B47" s="2" t="s">
        <v>77</v>
      </c>
      <c r="C47" s="2">
        <v>2250787</v>
      </c>
      <c r="D47" s="2">
        <v>0</v>
      </c>
      <c r="E47" s="2">
        <v>4731379</v>
      </c>
      <c r="F47" s="2">
        <v>50000000</v>
      </c>
      <c r="G47" s="2">
        <v>44713407</v>
      </c>
      <c r="H47" s="17">
        <v>0.89497697288215683</v>
      </c>
      <c r="I47" s="4">
        <v>-16.472222289079852</v>
      </c>
      <c r="J47" s="10">
        <f t="shared" si="0"/>
        <v>45382</v>
      </c>
    </row>
    <row r="48" spans="1:10" x14ac:dyDescent="0.25">
      <c r="A48" s="1">
        <v>2022</v>
      </c>
      <c r="B48" s="2" t="s">
        <v>66</v>
      </c>
      <c r="C48" s="2">
        <v>686275</v>
      </c>
      <c r="D48" s="2">
        <v>304156</v>
      </c>
      <c r="E48" s="2">
        <v>17082208</v>
      </c>
      <c r="F48" s="2">
        <v>35000000</v>
      </c>
      <c r="G48" s="2">
        <v>18509647</v>
      </c>
      <c r="H48" s="17">
        <v>1.0800953054415636</v>
      </c>
      <c r="I48" s="4">
        <v>11.128890754164299</v>
      </c>
      <c r="J48" s="10">
        <f t="shared" si="0"/>
        <v>45382</v>
      </c>
    </row>
    <row r="49" spans="1:10" x14ac:dyDescent="0.25">
      <c r="H49" s="17"/>
      <c r="I49" s="4"/>
      <c r="J49" s="10"/>
    </row>
    <row r="50" spans="1:10" x14ac:dyDescent="0.25">
      <c r="A50" s="8"/>
      <c r="B50" s="13" t="s">
        <v>41</v>
      </c>
      <c r="C50" s="9">
        <f>SUM(C4:C48)</f>
        <v>44640390</v>
      </c>
      <c r="D50" s="9">
        <f>SUM(D4:D48)</f>
        <v>6508834</v>
      </c>
      <c r="E50" s="9">
        <f>SUM(E4:E48)</f>
        <v>1230407425</v>
      </c>
      <c r="F50" s="9">
        <f>SUM(F4:F48)</f>
        <v>1677844709</v>
      </c>
      <c r="G50" s="9">
        <f>SUM(G4:G48)</f>
        <v>384735624</v>
      </c>
      <c r="H50" s="17"/>
      <c r="I50" s="4"/>
      <c r="J50" s="10">
        <f t="shared" ref="J50" si="1">+$A$2</f>
        <v>45382</v>
      </c>
    </row>
    <row r="51" spans="1:10" x14ac:dyDescent="0.25">
      <c r="C51" s="15"/>
      <c r="H51"/>
    </row>
    <row r="52" spans="1:10" ht="15" customHeight="1" x14ac:dyDescent="0.25">
      <c r="A52" s="27" t="s">
        <v>37</v>
      </c>
      <c r="B52" s="27"/>
    </row>
    <row r="53" spans="1:10" ht="15" customHeight="1" x14ac:dyDescent="0.25">
      <c r="A53" s="27" t="s">
        <v>40</v>
      </c>
      <c r="B53" s="27"/>
      <c r="E53"/>
      <c r="H53" s="12"/>
      <c r="I53" s="12"/>
      <c r="J53" s="12"/>
    </row>
    <row r="54" spans="1:10" ht="15" customHeight="1" x14ac:dyDescent="0.25">
      <c r="A54" s="27" t="s">
        <v>42</v>
      </c>
      <c r="B54" s="27"/>
    </row>
    <row r="55" spans="1:10" x14ac:dyDescent="0.25">
      <c r="A55" s="27"/>
      <c r="B55" s="27"/>
    </row>
    <row r="56" spans="1:10" x14ac:dyDescent="0.25">
      <c r="A56" s="19"/>
      <c r="B56" s="19"/>
    </row>
  </sheetData>
  <sortState xmlns:xlrd2="http://schemas.microsoft.com/office/spreadsheetml/2017/richdata2" ref="A4:J48">
    <sortCondition ref="B4:B48"/>
  </sortState>
  <mergeCells count="3">
    <mergeCell ref="A52:B52"/>
    <mergeCell ref="A53:B53"/>
    <mergeCell ref="A54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3A7-80CB-4A37-88A4-AEA5A28819FC}">
  <dimension ref="A1:M58"/>
  <sheetViews>
    <sheetView workbookViewId="0">
      <pane ySplit="2" topLeftCell="A3" activePane="bottomLeft" state="frozen"/>
      <selection activeCell="E20" sqref="E20"/>
      <selection pane="bottomLeft" activeCell="O36" sqref="O36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45291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2669067</v>
      </c>
      <c r="F4" s="2">
        <v>25000000</v>
      </c>
      <c r="G4" s="2">
        <v>0</v>
      </c>
      <c r="H4" s="17">
        <v>1.2829010961857239</v>
      </c>
      <c r="I4" s="17">
        <v>8.1863465892608289</v>
      </c>
      <c r="J4" s="10">
        <v>45291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222411</v>
      </c>
      <c r="F5" s="2">
        <v>25533001</v>
      </c>
      <c r="G5" s="2">
        <v>1641793</v>
      </c>
      <c r="H5" s="17">
        <v>0.5354045088917867</v>
      </c>
      <c r="I5" s="4">
        <v>-8.9603206828554818</v>
      </c>
      <c r="J5" s="10">
        <v>45291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26462286</v>
      </c>
      <c r="F6" s="2">
        <v>20000000</v>
      </c>
      <c r="G6" s="2">
        <v>2015220</v>
      </c>
      <c r="H6" s="17">
        <v>1.7781996400374971</v>
      </c>
      <c r="I6" s="4">
        <v>11.841022233717213</v>
      </c>
      <c r="J6" s="10">
        <v>45291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32581894</v>
      </c>
      <c r="F7" s="2">
        <v>35000000</v>
      </c>
      <c r="G7" s="2">
        <v>8006250</v>
      </c>
      <c r="H7" s="17">
        <v>1.2070162148608474</v>
      </c>
      <c r="I7" s="4">
        <v>8.0049588173605848</v>
      </c>
      <c r="J7" s="10">
        <v>45291</v>
      </c>
    </row>
    <row r="8" spans="1:13" x14ac:dyDescent="0.25">
      <c r="A8" s="1">
        <v>2015</v>
      </c>
      <c r="B8" s="3" t="s">
        <v>34</v>
      </c>
      <c r="C8" s="2">
        <v>0</v>
      </c>
      <c r="D8" s="2">
        <v>72953</v>
      </c>
      <c r="E8" s="2">
        <v>14196471</v>
      </c>
      <c r="F8" s="2">
        <v>20000000</v>
      </c>
      <c r="G8" s="2">
        <v>0</v>
      </c>
      <c r="H8" s="17">
        <v>1.5119355999999999</v>
      </c>
      <c r="I8" s="4">
        <v>6.7717625565255846</v>
      </c>
      <c r="J8" s="10">
        <v>45291</v>
      </c>
    </row>
    <row r="9" spans="1:13" x14ac:dyDescent="0.25">
      <c r="A9" s="1">
        <v>2012</v>
      </c>
      <c r="B9" s="3" t="s">
        <v>10</v>
      </c>
      <c r="C9" s="2">
        <v>30476</v>
      </c>
      <c r="D9" s="2">
        <v>159873</v>
      </c>
      <c r="E9" s="2">
        <v>16842930</v>
      </c>
      <c r="F9" s="2">
        <v>20000000</v>
      </c>
      <c r="G9" s="2">
        <v>1359113</v>
      </c>
      <c r="H9" s="17">
        <v>1.4656708308494899</v>
      </c>
      <c r="I9" s="4">
        <v>8.9355494701804936</v>
      </c>
      <c r="J9" s="10">
        <v>45291</v>
      </c>
    </row>
    <row r="10" spans="1:13" x14ac:dyDescent="0.25">
      <c r="A10" s="1">
        <v>2019</v>
      </c>
      <c r="B10" s="3" t="s">
        <v>58</v>
      </c>
      <c r="C10" s="2">
        <v>221402</v>
      </c>
      <c r="D10" s="2">
        <v>450610</v>
      </c>
      <c r="E10" s="2">
        <v>10694223</v>
      </c>
      <c r="F10" s="2">
        <v>20000000</v>
      </c>
      <c r="G10" s="2">
        <v>8244900</v>
      </c>
      <c r="H10" s="17">
        <v>1.1786005382324272</v>
      </c>
      <c r="I10" s="4">
        <v>10.034483907297442</v>
      </c>
      <c r="J10" s="10">
        <v>45291</v>
      </c>
    </row>
    <row r="11" spans="1:13" x14ac:dyDescent="0.25">
      <c r="A11" s="21">
        <v>2021</v>
      </c>
      <c r="B11" s="3" t="s">
        <v>69</v>
      </c>
      <c r="C11" s="2">
        <v>1868427</v>
      </c>
      <c r="D11" s="2">
        <v>203383</v>
      </c>
      <c r="E11" s="2">
        <v>32298209</v>
      </c>
      <c r="F11" s="2">
        <v>50000000</v>
      </c>
      <c r="G11" s="2">
        <v>19592357</v>
      </c>
      <c r="H11" s="17">
        <v>1.0583803967500844</v>
      </c>
      <c r="I11" s="4">
        <v>7.2084058295742937</v>
      </c>
      <c r="J11" s="10">
        <v>45291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58630</v>
      </c>
      <c r="F12" s="2">
        <v>10000000</v>
      </c>
      <c r="G12" s="2">
        <v>0</v>
      </c>
      <c r="H12" s="17">
        <v>4.7026721235026629</v>
      </c>
      <c r="I12" s="4">
        <v>79.636876882729752</v>
      </c>
      <c r="J12" s="10">
        <v>45291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-264</v>
      </c>
      <c r="F13" s="2">
        <v>30000000</v>
      </c>
      <c r="G13" s="2">
        <v>33153</v>
      </c>
      <c r="H13" s="17">
        <v>1.218889869507535</v>
      </c>
      <c r="I13" s="4">
        <v>3.0172238534776463</v>
      </c>
      <c r="J13" s="10">
        <v>45291</v>
      </c>
    </row>
    <row r="14" spans="1:13" x14ac:dyDescent="0.25">
      <c r="A14" s="1">
        <v>2020</v>
      </c>
      <c r="B14" s="3" t="s">
        <v>61</v>
      </c>
      <c r="C14" s="2">
        <v>1361976</v>
      </c>
      <c r="D14" s="2">
        <v>0</v>
      </c>
      <c r="E14" s="2">
        <v>37615127</v>
      </c>
      <c r="F14" s="2">
        <v>40000000</v>
      </c>
      <c r="G14" s="2">
        <v>11721327</v>
      </c>
      <c r="H14" s="17">
        <v>1.3227161681290445</v>
      </c>
      <c r="I14" s="4">
        <v>13.702593745599124</v>
      </c>
      <c r="J14" s="10">
        <v>45291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4489440</v>
      </c>
      <c r="F15" s="2">
        <v>15000000</v>
      </c>
      <c r="G15" s="2">
        <v>0</v>
      </c>
      <c r="H15" s="17">
        <v>1.5467850055475192</v>
      </c>
      <c r="I15" s="4">
        <v>7.5547158250733437</v>
      </c>
      <c r="J15" s="10">
        <v>45291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0</v>
      </c>
      <c r="E16" s="2">
        <v>14026094</v>
      </c>
      <c r="F16" s="2">
        <v>25000000</v>
      </c>
      <c r="G16" s="2">
        <v>0</v>
      </c>
      <c r="H16" s="17">
        <v>1.2584237796000002</v>
      </c>
      <c r="I16" s="4">
        <v>2.8514800698128395</v>
      </c>
      <c r="J16" s="10">
        <v>45291</v>
      </c>
    </row>
    <row r="17" spans="1:10" x14ac:dyDescent="0.25">
      <c r="A17" s="1">
        <v>2022</v>
      </c>
      <c r="B17" s="3" t="s">
        <v>71</v>
      </c>
      <c r="C17" s="2">
        <v>796070</v>
      </c>
      <c r="D17" s="2">
        <v>762956</v>
      </c>
      <c r="E17" s="2">
        <v>69617310</v>
      </c>
      <c r="F17" s="2">
        <v>100000000</v>
      </c>
      <c r="G17" s="2">
        <v>0</v>
      </c>
      <c r="H17" s="17">
        <v>0.71537877141652262</v>
      </c>
      <c r="I17" s="4">
        <v>-22.571945982723708</v>
      </c>
      <c r="J17" s="10">
        <v>45291</v>
      </c>
    </row>
    <row r="18" spans="1:10" x14ac:dyDescent="0.25">
      <c r="A18" s="1">
        <v>2011</v>
      </c>
      <c r="B18" s="2" t="s">
        <v>7</v>
      </c>
      <c r="C18" s="2">
        <v>-574867</v>
      </c>
      <c r="D18" s="2">
        <v>105133</v>
      </c>
      <c r="E18" s="2">
        <v>22404</v>
      </c>
      <c r="F18" s="2">
        <v>25000000</v>
      </c>
      <c r="G18" s="2">
        <v>0</v>
      </c>
      <c r="H18" s="17">
        <v>2.352537414500298</v>
      </c>
      <c r="I18" s="4">
        <v>21.550775994819006</v>
      </c>
      <c r="J18" s="10">
        <v>45291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5084234</v>
      </c>
      <c r="F19" s="2">
        <v>25000000</v>
      </c>
      <c r="G19" s="2">
        <v>518518</v>
      </c>
      <c r="H19" s="17">
        <v>1.2093394352481774</v>
      </c>
      <c r="I19" s="4">
        <v>5.7327698362363844</v>
      </c>
      <c r="J19" s="10">
        <v>45291</v>
      </c>
    </row>
    <row r="20" spans="1:10" x14ac:dyDescent="0.25">
      <c r="A20" s="1">
        <v>2023</v>
      </c>
      <c r="B20" s="2" t="s">
        <v>73</v>
      </c>
      <c r="C20" s="2">
        <v>7500000</v>
      </c>
      <c r="D20" s="2">
        <v>0</v>
      </c>
      <c r="E20" s="2">
        <v>6284564</v>
      </c>
      <c r="F20" s="2">
        <v>75000000</v>
      </c>
      <c r="G20" s="2">
        <v>67500000</v>
      </c>
      <c r="H20" s="17">
        <v>0.83794181792</v>
      </c>
      <c r="I20" s="4">
        <v>-17.072794025018055</v>
      </c>
      <c r="J20" s="10">
        <v>45291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15036198</v>
      </c>
      <c r="F21" s="2">
        <v>20000000</v>
      </c>
      <c r="G21" s="2">
        <v>0</v>
      </c>
      <c r="H21" s="17">
        <v>1.133223473146759</v>
      </c>
      <c r="I21" s="4">
        <v>2.3605713017521124</v>
      </c>
      <c r="J21" s="10">
        <v>45291</v>
      </c>
    </row>
    <row r="22" spans="1:10" x14ac:dyDescent="0.25">
      <c r="A22" s="1">
        <v>2021</v>
      </c>
      <c r="B22" s="2" t="s">
        <v>67</v>
      </c>
      <c r="C22" s="2">
        <v>1225992</v>
      </c>
      <c r="D22" s="2">
        <v>51551</v>
      </c>
      <c r="E22" s="2">
        <v>34116272</v>
      </c>
      <c r="F22" s="2">
        <v>40000000</v>
      </c>
      <c r="G22" s="2">
        <v>11359129</v>
      </c>
      <c r="H22" s="17">
        <v>1.2852319208155005</v>
      </c>
      <c r="I22" s="4">
        <v>16.028482458181649</v>
      </c>
      <c r="J22" s="10">
        <v>45291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20799193</v>
      </c>
      <c r="F23" s="2">
        <v>20000000</v>
      </c>
      <c r="G23" s="2">
        <v>1398149</v>
      </c>
      <c r="H23" s="17">
        <v>1.4779920052020543</v>
      </c>
      <c r="I23" s="4">
        <v>4.5746851662298083</v>
      </c>
      <c r="J23" s="10">
        <v>45291</v>
      </c>
    </row>
    <row r="24" spans="1:10" x14ac:dyDescent="0.25">
      <c r="A24" s="1">
        <v>2018</v>
      </c>
      <c r="B24" s="2" t="s">
        <v>45</v>
      </c>
      <c r="C24" s="2">
        <v>86233</v>
      </c>
      <c r="D24" s="2">
        <v>46160</v>
      </c>
      <c r="E24" s="2">
        <v>15258077</v>
      </c>
      <c r="F24" s="2">
        <v>25000000</v>
      </c>
      <c r="G24" s="2">
        <v>3129886</v>
      </c>
      <c r="H24" s="17">
        <v>1.0438098381996954</v>
      </c>
      <c r="I24" s="4">
        <v>1.2226369953260541</v>
      </c>
      <c r="J24" s="10">
        <v>45291</v>
      </c>
    </row>
    <row r="25" spans="1:10" x14ac:dyDescent="0.25">
      <c r="A25" s="1">
        <v>2004</v>
      </c>
      <c r="B25" s="2" t="s">
        <v>3</v>
      </c>
      <c r="C25" s="2">
        <v>214893</v>
      </c>
      <c r="D25" s="2">
        <v>1558476</v>
      </c>
      <c r="E25" s="2">
        <v>203941227</v>
      </c>
      <c r="F25" s="2">
        <v>63867553</v>
      </c>
      <c r="G25" s="2">
        <v>0</v>
      </c>
      <c r="H25" s="17">
        <v>2.0926641659541949</v>
      </c>
      <c r="I25" s="4">
        <v>6.708759928617325</v>
      </c>
      <c r="J25" s="10">
        <v>45291</v>
      </c>
    </row>
    <row r="26" spans="1:10" x14ac:dyDescent="0.25">
      <c r="A26" s="1">
        <v>2015</v>
      </c>
      <c r="B26" s="2" t="s">
        <v>4</v>
      </c>
      <c r="C26" s="2">
        <v>23845</v>
      </c>
      <c r="D26" s="2">
        <v>50119</v>
      </c>
      <c r="E26" s="2">
        <v>14390792</v>
      </c>
      <c r="F26" s="2">
        <v>50000000</v>
      </c>
      <c r="G26" s="2">
        <v>0</v>
      </c>
      <c r="H26" s="17">
        <v>0.81587619957098623</v>
      </c>
      <c r="I26" s="4">
        <v>-4.7830402242682091</v>
      </c>
      <c r="J26" s="10">
        <v>45291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269</v>
      </c>
      <c r="E27" s="2">
        <v>75461919</v>
      </c>
      <c r="F27" s="2">
        <v>30000000</v>
      </c>
      <c r="G27" s="2">
        <v>0</v>
      </c>
      <c r="H27" s="17">
        <v>2.5745186874953299</v>
      </c>
      <c r="I27" s="4">
        <v>5.4819401057442985</v>
      </c>
      <c r="J27" s="10">
        <v>45291</v>
      </c>
    </row>
    <row r="28" spans="1:10" x14ac:dyDescent="0.25">
      <c r="A28" s="1">
        <v>2019</v>
      </c>
      <c r="B28" s="2" t="s">
        <v>56</v>
      </c>
      <c r="C28" s="2">
        <v>682136</v>
      </c>
      <c r="D28" s="2">
        <v>682136</v>
      </c>
      <c r="E28" s="2">
        <v>65182666</v>
      </c>
      <c r="F28" s="2">
        <v>60000000</v>
      </c>
      <c r="G28" s="2">
        <v>0</v>
      </c>
      <c r="H28" s="17">
        <v>1.1522610167624241</v>
      </c>
      <c r="I28" s="4">
        <v>4.9301616714460428</v>
      </c>
      <c r="J28" s="10">
        <v>45291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-3139684</v>
      </c>
      <c r="F29" s="2">
        <v>20000000</v>
      </c>
      <c r="G29" s="2">
        <v>0</v>
      </c>
      <c r="H29" s="17">
        <v>3.6121778598788817E-2</v>
      </c>
      <c r="I29" s="4">
        <v>0</v>
      </c>
      <c r="J29" s="10">
        <v>45291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26558301</v>
      </c>
      <c r="F30" s="2">
        <v>50000000</v>
      </c>
      <c r="G30" s="2">
        <v>21153846</v>
      </c>
      <c r="H30" s="17">
        <v>0.92068775163889827</v>
      </c>
      <c r="I30" s="4">
        <v>-8.8737524444018501</v>
      </c>
      <c r="J30" s="10">
        <v>45291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42629579</v>
      </c>
      <c r="F31" s="2">
        <v>35000000</v>
      </c>
      <c r="G31" s="2">
        <v>4321395</v>
      </c>
      <c r="H31" s="17">
        <v>1.4309518653091748</v>
      </c>
      <c r="I31" s="4">
        <v>14.920884294429083</v>
      </c>
      <c r="J31" s="10">
        <v>45291</v>
      </c>
    </row>
    <row r="32" spans="1:10" x14ac:dyDescent="0.25">
      <c r="A32" s="1">
        <v>2016</v>
      </c>
      <c r="B32" s="2" t="s">
        <v>35</v>
      </c>
      <c r="C32" s="2">
        <v>-203283</v>
      </c>
      <c r="D32" s="2">
        <v>-203283</v>
      </c>
      <c r="E32" s="2">
        <v>162764341</v>
      </c>
      <c r="F32" s="2">
        <v>75000000</v>
      </c>
      <c r="G32" s="2">
        <v>0</v>
      </c>
      <c r="H32" s="17">
        <v>2.1078201097117066</v>
      </c>
      <c r="I32" s="4">
        <v>14.659930186629012</v>
      </c>
      <c r="J32" s="10">
        <v>45291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71143</v>
      </c>
      <c r="E33" s="2">
        <v>6</v>
      </c>
      <c r="F33" s="2">
        <v>15000000</v>
      </c>
      <c r="G33" s="2">
        <v>0</v>
      </c>
      <c r="H33" s="17">
        <v>1.7571641971778529</v>
      </c>
      <c r="I33" s="4">
        <v>50.155104101873093</v>
      </c>
      <c r="J33" s="10">
        <v>45291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19953</v>
      </c>
      <c r="F34" s="2">
        <v>15000000</v>
      </c>
      <c r="G34" s="2">
        <v>0</v>
      </c>
      <c r="H34" s="17">
        <v>1.5503138421207758</v>
      </c>
      <c r="I34" s="4">
        <v>26.347206182848872</v>
      </c>
      <c r="J34" s="10">
        <v>45291</v>
      </c>
    </row>
    <row r="35" spans="1:10" x14ac:dyDescent="0.25">
      <c r="A35" s="1">
        <v>2023</v>
      </c>
      <c r="B35" s="2" t="s">
        <v>74</v>
      </c>
      <c r="C35" s="2">
        <v>1391404</v>
      </c>
      <c r="D35" s="2">
        <v>0</v>
      </c>
      <c r="E35" s="2">
        <v>5274206</v>
      </c>
      <c r="F35" s="2">
        <v>40000000</v>
      </c>
      <c r="G35" s="2">
        <v>33546273</v>
      </c>
      <c r="H35" s="17">
        <v>0.81723423711767185</v>
      </c>
      <c r="I35" s="4">
        <v>-24.171764608684455</v>
      </c>
      <c r="J35" s="10">
        <v>45291</v>
      </c>
    </row>
    <row r="36" spans="1:10" x14ac:dyDescent="0.25">
      <c r="A36" s="1">
        <v>2020</v>
      </c>
      <c r="B36" s="2" t="s">
        <v>68</v>
      </c>
      <c r="C36" s="2">
        <v>4049171</v>
      </c>
      <c r="D36" s="2">
        <v>0</v>
      </c>
      <c r="E36" s="2">
        <v>21455508</v>
      </c>
      <c r="F36" s="2">
        <v>35437928</v>
      </c>
      <c r="G36" s="2">
        <v>12763242</v>
      </c>
      <c r="H36" s="17">
        <v>0.9369621142648874</v>
      </c>
      <c r="I36" s="4">
        <v>-3.6655950336046406</v>
      </c>
      <c r="J36" s="10">
        <v>45291</v>
      </c>
    </row>
    <row r="37" spans="1:10" x14ac:dyDescent="0.25">
      <c r="A37" s="1">
        <v>2023</v>
      </c>
      <c r="B37" s="2" t="s">
        <v>76</v>
      </c>
      <c r="C37" s="2">
        <v>0</v>
      </c>
      <c r="D37" s="2">
        <v>0</v>
      </c>
      <c r="E37" s="2">
        <v>0</v>
      </c>
      <c r="F37" s="2">
        <v>50000000</v>
      </c>
      <c r="G37" s="2">
        <v>50000000</v>
      </c>
      <c r="H37" s="17">
        <v>0</v>
      </c>
      <c r="I37" s="4">
        <v>0</v>
      </c>
      <c r="J37" s="10">
        <v>45291</v>
      </c>
    </row>
    <row r="38" spans="1:10" x14ac:dyDescent="0.25">
      <c r="A38" s="1">
        <v>2021</v>
      </c>
      <c r="B38" s="2" t="s">
        <v>63</v>
      </c>
      <c r="C38" s="2">
        <v>0</v>
      </c>
      <c r="D38" s="2">
        <v>75229</v>
      </c>
      <c r="E38" s="2">
        <v>32019651</v>
      </c>
      <c r="F38" s="2">
        <v>50000000</v>
      </c>
      <c r="G38" s="2">
        <v>21000000</v>
      </c>
      <c r="H38" s="17">
        <v>1.1260346491984878</v>
      </c>
      <c r="I38" s="17">
        <v>12.816584787095042</v>
      </c>
      <c r="J38" s="10">
        <v>45291</v>
      </c>
    </row>
    <row r="39" spans="1:10" x14ac:dyDescent="0.25">
      <c r="A39" s="1">
        <v>2015</v>
      </c>
      <c r="B39" s="2" t="s">
        <v>36</v>
      </c>
      <c r="C39" s="2">
        <v>651433</v>
      </c>
      <c r="D39" s="2">
        <v>651433</v>
      </c>
      <c r="E39" s="2">
        <v>64663997</v>
      </c>
      <c r="F39" s="2">
        <v>50000000</v>
      </c>
      <c r="G39" s="2">
        <v>0</v>
      </c>
      <c r="H39" s="17">
        <v>1.5320724139031427</v>
      </c>
      <c r="I39" s="4">
        <v>6.7709239833603885</v>
      </c>
      <c r="J39" s="10">
        <v>45291</v>
      </c>
    </row>
    <row r="40" spans="1:10" x14ac:dyDescent="0.25">
      <c r="A40" s="1">
        <v>2015</v>
      </c>
      <c r="B40" s="2" t="s">
        <v>46</v>
      </c>
      <c r="C40" s="2">
        <v>0</v>
      </c>
      <c r="D40" s="2">
        <v>0</v>
      </c>
      <c r="E40" s="2">
        <v>77840678</v>
      </c>
      <c r="F40" s="2">
        <v>50000000</v>
      </c>
      <c r="G40" s="2">
        <v>0</v>
      </c>
      <c r="H40" s="17">
        <v>1.5568135547999999</v>
      </c>
      <c r="I40" s="4">
        <v>5.6925549254299046</v>
      </c>
      <c r="J40" s="10">
        <v>45291</v>
      </c>
    </row>
    <row r="41" spans="1:10" x14ac:dyDescent="0.25">
      <c r="A41" s="1">
        <v>2008</v>
      </c>
      <c r="B41" s="2" t="s">
        <v>55</v>
      </c>
      <c r="C41" s="2">
        <v>0</v>
      </c>
      <c r="D41" s="2">
        <v>37042</v>
      </c>
      <c r="E41" s="2">
        <v>14216099</v>
      </c>
      <c r="F41" s="2">
        <v>40000000</v>
      </c>
      <c r="G41" s="2">
        <v>750435</v>
      </c>
      <c r="H41" s="17">
        <v>1.0329736132013527</v>
      </c>
      <c r="I41" s="4">
        <v>0.51620340173239576</v>
      </c>
      <c r="J41" s="10">
        <v>45291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91958</v>
      </c>
      <c r="F42" s="2">
        <v>28531885</v>
      </c>
      <c r="G42" s="2">
        <v>1226196</v>
      </c>
      <c r="H42" s="17">
        <v>1.4453693730077188</v>
      </c>
      <c r="I42" s="4">
        <v>15.516886833553478</v>
      </c>
      <c r="J42" s="10">
        <v>45291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350063</v>
      </c>
      <c r="F43" s="2">
        <v>30000000</v>
      </c>
      <c r="G43" s="2">
        <v>0</v>
      </c>
      <c r="H43" s="17">
        <v>0.47098110033333335</v>
      </c>
      <c r="I43" s="4">
        <v>-6.7421486720865564</v>
      </c>
      <c r="J43" s="10">
        <v>45291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1317199</v>
      </c>
      <c r="F44" s="2">
        <v>24474342</v>
      </c>
      <c r="G44" s="2">
        <v>0</v>
      </c>
      <c r="H44" s="17">
        <v>1.3928659623497117</v>
      </c>
      <c r="I44" s="4">
        <v>8.6697203676196146</v>
      </c>
      <c r="J44" s="10">
        <v>45291</v>
      </c>
    </row>
    <row r="45" spans="1:10" x14ac:dyDescent="0.25">
      <c r="A45" s="1">
        <v>2021</v>
      </c>
      <c r="B45" s="2" t="s">
        <v>72</v>
      </c>
      <c r="C45" s="2">
        <v>936174</v>
      </c>
      <c r="D45" s="2">
        <v>0</v>
      </c>
      <c r="E45" s="2">
        <v>1777672</v>
      </c>
      <c r="F45" s="2">
        <v>50000000</v>
      </c>
      <c r="G45" s="2">
        <v>45899810</v>
      </c>
      <c r="H45" s="17">
        <v>0.43355844485255562</v>
      </c>
      <c r="I45" s="4">
        <v>-71.538194254580063</v>
      </c>
      <c r="J45" s="10">
        <v>45291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499027</v>
      </c>
      <c r="F46" s="2">
        <v>25000000</v>
      </c>
      <c r="G46" s="2">
        <v>0</v>
      </c>
      <c r="H46" s="17">
        <v>0.71397697948946293</v>
      </c>
      <c r="I46" s="4">
        <v>-3.6540031465999823</v>
      </c>
      <c r="J46" s="10">
        <v>45291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10296413</v>
      </c>
      <c r="F47" s="2">
        <v>25000000</v>
      </c>
      <c r="G47" s="2">
        <v>1884390</v>
      </c>
      <c r="H47" s="17">
        <v>1.6330011967349829</v>
      </c>
      <c r="I47" s="4">
        <v>8.2506171060051656</v>
      </c>
      <c r="J47" s="10">
        <v>45291</v>
      </c>
    </row>
    <row r="48" spans="1:10" x14ac:dyDescent="0.25">
      <c r="A48" s="1">
        <v>2020</v>
      </c>
      <c r="B48" s="2" t="s">
        <v>60</v>
      </c>
      <c r="C48" s="2">
        <v>4420215</v>
      </c>
      <c r="D48" s="2">
        <v>32432</v>
      </c>
      <c r="E48" s="2">
        <v>40393052</v>
      </c>
      <c r="F48" s="2">
        <v>50000000</v>
      </c>
      <c r="G48" s="2">
        <v>6232089</v>
      </c>
      <c r="H48" s="17">
        <v>0.92363293281235193</v>
      </c>
      <c r="I48" s="4">
        <v>-5.6979976960245153</v>
      </c>
      <c r="J48" s="10">
        <v>45291</v>
      </c>
    </row>
    <row r="49" spans="1:11" x14ac:dyDescent="0.25">
      <c r="A49" s="1">
        <v>2023</v>
      </c>
      <c r="B49" s="2" t="s">
        <v>77</v>
      </c>
      <c r="C49" s="2">
        <v>3035806</v>
      </c>
      <c r="D49" s="2">
        <v>0</v>
      </c>
      <c r="E49" s="2">
        <v>2270358</v>
      </c>
      <c r="F49" s="2">
        <v>50000000</v>
      </c>
      <c r="G49" s="2">
        <v>46964194</v>
      </c>
      <c r="H49" s="17">
        <v>0.74786004112252236</v>
      </c>
      <c r="I49" s="4">
        <v>-37.423436897531325</v>
      </c>
      <c r="J49" s="10">
        <v>45291</v>
      </c>
    </row>
    <row r="50" spans="1:11" x14ac:dyDescent="0.25">
      <c r="A50" s="21">
        <v>2021</v>
      </c>
      <c r="B50" s="2" t="s">
        <v>66</v>
      </c>
      <c r="C50" s="2">
        <v>1441176</v>
      </c>
      <c r="D50" s="2">
        <v>0</v>
      </c>
      <c r="E50" s="2">
        <v>16330243</v>
      </c>
      <c r="F50" s="2">
        <v>35000000</v>
      </c>
      <c r="G50" s="2">
        <v>19195922</v>
      </c>
      <c r="H50" s="17">
        <v>1.0618880090296599</v>
      </c>
      <c r="I50" s="4">
        <v>11.75695684878848</v>
      </c>
      <c r="J50" s="10">
        <v>45291</v>
      </c>
    </row>
    <row r="51" spans="1:11" x14ac:dyDescent="0.25">
      <c r="J51" s="10"/>
    </row>
    <row r="52" spans="1:11" x14ac:dyDescent="0.25">
      <c r="A52" s="8"/>
      <c r="B52" s="13" t="s">
        <v>41</v>
      </c>
      <c r="C52" s="9">
        <f>SUM(C4:C50)</f>
        <v>35599384</v>
      </c>
      <c r="D52" s="9">
        <f>SUM(D4:D50)</f>
        <v>4807615</v>
      </c>
      <c r="E52" s="9">
        <f t="shared" ref="E52:F52" si="0">SUM(E4:E50)</f>
        <v>1234979994</v>
      </c>
      <c r="F52" s="9">
        <f t="shared" si="0"/>
        <v>1712844709</v>
      </c>
      <c r="G52" s="9">
        <f>SUM(G4:G50)+1</f>
        <v>401457588</v>
      </c>
      <c r="H52" s="17">
        <v>1.27</v>
      </c>
      <c r="I52" s="4">
        <v>4.8643000000000001</v>
      </c>
      <c r="J52" s="10">
        <v>45291</v>
      </c>
    </row>
    <row r="53" spans="1:11" x14ac:dyDescent="0.25">
      <c r="C53" s="15"/>
      <c r="H53"/>
    </row>
    <row r="54" spans="1:11" x14ac:dyDescent="0.25">
      <c r="A54" s="27" t="s">
        <v>37</v>
      </c>
      <c r="B54" s="27"/>
    </row>
    <row r="55" spans="1:11" x14ac:dyDescent="0.25">
      <c r="A55" s="27" t="s">
        <v>40</v>
      </c>
      <c r="B55" s="27"/>
      <c r="E55"/>
      <c r="H55" s="12"/>
      <c r="I55" s="12"/>
      <c r="J55" s="12"/>
    </row>
    <row r="56" spans="1:11" x14ac:dyDescent="0.25">
      <c r="A56" s="27" t="s">
        <v>42</v>
      </c>
      <c r="B56" s="27"/>
    </row>
    <row r="57" spans="1:11" x14ac:dyDescent="0.25">
      <c r="A57" s="27"/>
      <c r="B57" s="27"/>
      <c r="K57" s="8"/>
    </row>
    <row r="58" spans="1:11" x14ac:dyDescent="0.25">
      <c r="A58" s="19"/>
      <c r="B58" s="19"/>
      <c r="K58" s="8"/>
    </row>
  </sheetData>
  <mergeCells count="3">
    <mergeCell ref="A54:B54"/>
    <mergeCell ref="A55:B55"/>
    <mergeCell ref="A56:B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5106-9D65-4679-B7C0-47236C90DA98}">
  <dimension ref="A1:M56"/>
  <sheetViews>
    <sheetView workbookViewId="0">
      <pane ySplit="2" topLeftCell="A14" activePane="bottomLeft" state="frozen"/>
      <selection activeCell="E20" sqref="E20"/>
      <selection pane="bottomLeft" activeCell="O16" sqref="O16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45199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2863532</v>
      </c>
      <c r="F4" s="2">
        <v>25000000</v>
      </c>
      <c r="G4" s="2">
        <v>0</v>
      </c>
      <c r="H4" s="17">
        <v>1.2954670299402846</v>
      </c>
      <c r="I4" s="17">
        <v>8.4617795728500145</v>
      </c>
      <c r="J4" s="10">
        <v>45199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213134</v>
      </c>
      <c r="F5" s="2">
        <v>25533001</v>
      </c>
      <c r="G5" s="2">
        <v>1572531</v>
      </c>
      <c r="H5" s="17">
        <v>0.53499005116598253</v>
      </c>
      <c r="I5" s="4">
        <v>-8.9963489901964344</v>
      </c>
      <c r="J5" s="10">
        <v>45199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25963160</v>
      </c>
      <c r="F6" s="2">
        <v>20000000</v>
      </c>
      <c r="G6" s="2">
        <v>2015220</v>
      </c>
      <c r="H6" s="17">
        <v>1.7509274292612813</v>
      </c>
      <c r="I6" s="4">
        <v>12.000141360667937</v>
      </c>
      <c r="J6" s="10">
        <v>45199</v>
      </c>
    </row>
    <row r="7" spans="1:13" x14ac:dyDescent="0.25">
      <c r="A7" s="1">
        <v>2019</v>
      </c>
      <c r="B7" s="3" t="s">
        <v>54</v>
      </c>
      <c r="C7" s="2">
        <v>1093750</v>
      </c>
      <c r="D7" s="2">
        <v>0</v>
      </c>
      <c r="E7" s="2">
        <v>30860909</v>
      </c>
      <c r="F7" s="2">
        <v>35000000</v>
      </c>
      <c r="G7" s="2">
        <v>10412500</v>
      </c>
      <c r="H7" s="17">
        <v>1.2016903012859577</v>
      </c>
      <c r="I7" s="4">
        <v>8.3265149284061479</v>
      </c>
      <c r="J7" s="10">
        <v>45199</v>
      </c>
    </row>
    <row r="8" spans="1:13" x14ac:dyDescent="0.25">
      <c r="A8" s="1">
        <v>2015</v>
      </c>
      <c r="B8" s="3" t="s">
        <v>34</v>
      </c>
      <c r="C8" s="2">
        <v>0</v>
      </c>
      <c r="D8" s="2">
        <v>90304</v>
      </c>
      <c r="E8" s="2">
        <v>15039628</v>
      </c>
      <c r="F8" s="2">
        <v>20000000</v>
      </c>
      <c r="G8" s="2">
        <v>0</v>
      </c>
      <c r="H8" s="17">
        <v>1.5504458000000001</v>
      </c>
      <c r="I8" s="4">
        <v>7.2890473203716333</v>
      </c>
      <c r="J8" s="10">
        <v>45199</v>
      </c>
    </row>
    <row r="9" spans="1:13" x14ac:dyDescent="0.25">
      <c r="A9" s="1">
        <v>2012</v>
      </c>
      <c r="B9" s="3" t="s">
        <v>10</v>
      </c>
      <c r="C9" s="2">
        <v>47619</v>
      </c>
      <c r="D9" s="2">
        <v>198476</v>
      </c>
      <c r="E9" s="2">
        <v>18264162</v>
      </c>
      <c r="F9" s="2">
        <v>20000000</v>
      </c>
      <c r="G9" s="2">
        <v>1389589</v>
      </c>
      <c r="H9" s="17">
        <v>1.5198579794748601</v>
      </c>
      <c r="I9" s="4">
        <v>9.8820084994155835</v>
      </c>
      <c r="J9" s="10">
        <v>45199</v>
      </c>
    </row>
    <row r="10" spans="1:13" x14ac:dyDescent="0.25">
      <c r="A10" s="1">
        <v>2019</v>
      </c>
      <c r="B10" s="3" t="s">
        <v>58</v>
      </c>
      <c r="C10" s="2">
        <v>1008610</v>
      </c>
      <c r="D10" s="2">
        <v>88266</v>
      </c>
      <c r="E10" s="2">
        <v>10497307</v>
      </c>
      <c r="F10" s="2">
        <v>20000000</v>
      </c>
      <c r="G10" s="2">
        <v>8466302</v>
      </c>
      <c r="H10" s="17">
        <v>1.1442848736629148</v>
      </c>
      <c r="I10" s="4">
        <v>9.1325598341907011</v>
      </c>
      <c r="J10" s="10">
        <v>45199</v>
      </c>
    </row>
    <row r="11" spans="1:13" x14ac:dyDescent="0.25">
      <c r="A11" s="21">
        <v>2021</v>
      </c>
      <c r="B11" s="3" t="s">
        <v>69</v>
      </c>
      <c r="C11" s="2">
        <v>4340293</v>
      </c>
      <c r="D11" s="2">
        <v>213752</v>
      </c>
      <c r="E11" s="2">
        <v>30955971</v>
      </c>
      <c r="F11" s="2">
        <v>50000000</v>
      </c>
      <c r="G11" s="2">
        <v>21130182</v>
      </c>
      <c r="H11" s="17">
        <v>1.0683644597510689</v>
      </c>
      <c r="I11" s="4">
        <v>11.160960373307539</v>
      </c>
      <c r="J11" s="10">
        <v>45199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58056</v>
      </c>
      <c r="F12" s="2">
        <v>10000000</v>
      </c>
      <c r="G12" s="2">
        <v>0</v>
      </c>
      <c r="H12" s="17">
        <v>4.7025377471214425</v>
      </c>
      <c r="I12" s="4">
        <v>79.636886018916584</v>
      </c>
      <c r="J12" s="10">
        <v>45199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18370</v>
      </c>
      <c r="F13" s="2">
        <v>30000000</v>
      </c>
      <c r="G13" s="2">
        <v>33153</v>
      </c>
      <c r="H13" s="17">
        <v>1.2187157090947551</v>
      </c>
      <c r="I13" s="4">
        <v>3.0155028643473303</v>
      </c>
      <c r="J13" s="10">
        <v>45199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35898828</v>
      </c>
      <c r="F14" s="2">
        <v>40000000</v>
      </c>
      <c r="G14" s="2">
        <v>13083304</v>
      </c>
      <c r="H14" s="17">
        <v>1.3258069247154207</v>
      </c>
      <c r="I14" s="4">
        <v>14.966064287019144</v>
      </c>
      <c r="J14" s="10">
        <v>45199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4607912</v>
      </c>
      <c r="F15" s="2">
        <v>15000000</v>
      </c>
      <c r="G15" s="2">
        <v>0</v>
      </c>
      <c r="H15" s="17">
        <v>1.5538901674522609</v>
      </c>
      <c r="I15" s="4">
        <v>7.6453160454448499</v>
      </c>
      <c r="J15" s="10">
        <v>45199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25932</v>
      </c>
      <c r="E16" s="2">
        <v>15091092</v>
      </c>
      <c r="F16" s="2">
        <v>25000000</v>
      </c>
      <c r="G16" s="2">
        <v>0</v>
      </c>
      <c r="H16" s="17">
        <v>1.3010236996000002</v>
      </c>
      <c r="I16" s="4">
        <v>3.2929937482379268</v>
      </c>
      <c r="J16" s="10">
        <v>45199</v>
      </c>
    </row>
    <row r="17" spans="1:10" x14ac:dyDescent="0.25">
      <c r="A17" s="1">
        <v>2022</v>
      </c>
      <c r="B17" s="3" t="s">
        <v>71</v>
      </c>
      <c r="C17" s="2">
        <v>820554</v>
      </c>
      <c r="D17" s="2">
        <v>796070</v>
      </c>
      <c r="E17" s="2">
        <v>75709153</v>
      </c>
      <c r="F17" s="2">
        <v>100000000</v>
      </c>
      <c r="G17" s="2">
        <v>0</v>
      </c>
      <c r="H17" s="17">
        <v>0.77249423759562308</v>
      </c>
      <c r="I17" s="4">
        <v>-21.24710599601277</v>
      </c>
      <c r="J17" s="10">
        <v>45199</v>
      </c>
    </row>
    <row r="18" spans="1:10" x14ac:dyDescent="0.25">
      <c r="A18" s="1">
        <v>2011</v>
      </c>
      <c r="B18" s="2" t="s">
        <v>7</v>
      </c>
      <c r="C18" s="2">
        <v>-246006</v>
      </c>
      <c r="D18" s="2">
        <v>104619</v>
      </c>
      <c r="E18" s="2">
        <v>785684</v>
      </c>
      <c r="F18" s="2">
        <v>25000000</v>
      </c>
      <c r="G18" s="2">
        <v>0</v>
      </c>
      <c r="H18" s="17">
        <v>2.3259176562129329</v>
      </c>
      <c r="I18" s="4">
        <v>21.56804717224081</v>
      </c>
      <c r="J18" s="10">
        <v>45199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6021558</v>
      </c>
      <c r="F19" s="2">
        <v>25000000</v>
      </c>
      <c r="G19" s="2">
        <v>518518</v>
      </c>
      <c r="H19" s="17">
        <v>1.2410314067747539</v>
      </c>
      <c r="I19" s="4">
        <v>6.4392472454887217</v>
      </c>
      <c r="J19" s="10">
        <v>45199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-1034914</v>
      </c>
      <c r="F20" s="2">
        <v>75000000</v>
      </c>
      <c r="G20" s="2">
        <v>75000000</v>
      </c>
      <c r="H20" s="17">
        <v>0</v>
      </c>
      <c r="I20" s="4">
        <v>0</v>
      </c>
      <c r="J20" s="10">
        <v>45199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16832931</v>
      </c>
      <c r="F21" s="2">
        <v>20000000</v>
      </c>
      <c r="G21" s="2">
        <v>0</v>
      </c>
      <c r="H21" s="17">
        <v>1.2227117496952646</v>
      </c>
      <c r="I21" s="4">
        <v>3.8824642208509452</v>
      </c>
      <c r="J21" s="10">
        <v>45199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269364</v>
      </c>
      <c r="E22" s="2">
        <v>32959821</v>
      </c>
      <c r="F22" s="2">
        <v>40000000</v>
      </c>
      <c r="G22" s="2">
        <v>12533570</v>
      </c>
      <c r="H22" s="17">
        <v>1.2963117607247878</v>
      </c>
      <c r="I22" s="4">
        <v>18.084419781220127</v>
      </c>
      <c r="J22" s="10">
        <v>45199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106874</v>
      </c>
      <c r="E23" s="2">
        <v>20338675</v>
      </c>
      <c r="F23" s="2">
        <v>20000000</v>
      </c>
      <c r="G23" s="2">
        <v>1398149</v>
      </c>
      <c r="H23" s="17">
        <v>1.4221583679410812</v>
      </c>
      <c r="I23" s="4">
        <v>4.2233661522321997</v>
      </c>
      <c r="J23" s="10">
        <v>45199</v>
      </c>
    </row>
    <row r="24" spans="1:10" x14ac:dyDescent="0.25">
      <c r="A24" s="1">
        <v>2018</v>
      </c>
      <c r="B24" s="2" t="s">
        <v>45</v>
      </c>
      <c r="C24" s="2">
        <v>156979</v>
      </c>
      <c r="D24" s="2">
        <v>73127</v>
      </c>
      <c r="E24" s="2">
        <v>15869722</v>
      </c>
      <c r="F24" s="2">
        <v>25000000</v>
      </c>
      <c r="G24" s="2">
        <v>3182404</v>
      </c>
      <c r="H24" s="17">
        <v>1.0663863506247775</v>
      </c>
      <c r="I24" s="4">
        <v>1.9116013314643965</v>
      </c>
      <c r="J24" s="10">
        <v>45199</v>
      </c>
    </row>
    <row r="25" spans="1:10" x14ac:dyDescent="0.25">
      <c r="A25" s="1">
        <v>2004</v>
      </c>
      <c r="B25" s="2" t="s">
        <v>3</v>
      </c>
      <c r="C25" s="2">
        <v>197832</v>
      </c>
      <c r="D25" s="2">
        <v>1648506</v>
      </c>
      <c r="E25" s="2">
        <v>215533395</v>
      </c>
      <c r="F25" s="2">
        <v>63867553</v>
      </c>
      <c r="G25" s="2">
        <v>0</v>
      </c>
      <c r="H25" s="17">
        <v>2.167688314076329</v>
      </c>
      <c r="I25" s="4">
        <v>7.0576568722900301</v>
      </c>
      <c r="J25" s="10">
        <v>45199</v>
      </c>
    </row>
    <row r="26" spans="1:10" x14ac:dyDescent="0.25">
      <c r="A26" s="1">
        <v>2015</v>
      </c>
      <c r="B26" s="2" t="s">
        <v>4</v>
      </c>
      <c r="C26" s="2">
        <v>25611</v>
      </c>
      <c r="D26" s="2">
        <v>53496</v>
      </c>
      <c r="E26" s="2">
        <v>16286195</v>
      </c>
      <c r="F26" s="2">
        <v>50000000</v>
      </c>
      <c r="G26" s="2">
        <v>0</v>
      </c>
      <c r="H26" s="17">
        <v>0.8518902256687152</v>
      </c>
      <c r="I26" s="4">
        <v>-3.7715929054418118</v>
      </c>
      <c r="J26" s="10">
        <v>45199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291</v>
      </c>
      <c r="E27" s="2">
        <v>81691354</v>
      </c>
      <c r="F27" s="2">
        <v>30000000</v>
      </c>
      <c r="G27" s="2">
        <v>0</v>
      </c>
      <c r="H27" s="17">
        <v>2.7792780551345149</v>
      </c>
      <c r="I27" s="4">
        <v>6.0103276914016845</v>
      </c>
      <c r="J27" s="10">
        <v>45199</v>
      </c>
    </row>
    <row r="28" spans="1:10" x14ac:dyDescent="0.25">
      <c r="A28" s="1">
        <v>2019</v>
      </c>
      <c r="B28" s="2" t="s">
        <v>56</v>
      </c>
      <c r="C28" s="2">
        <v>676041</v>
      </c>
      <c r="D28" s="2">
        <v>676041</v>
      </c>
      <c r="E28" s="2">
        <v>67838885</v>
      </c>
      <c r="F28" s="2">
        <v>60000000</v>
      </c>
      <c r="G28" s="2">
        <v>0</v>
      </c>
      <c r="H28" s="17">
        <v>1.1958198546920191</v>
      </c>
      <c r="I28" s="4">
        <v>6.6786736384421896</v>
      </c>
      <c r="J28" s="10">
        <v>45199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-3026327</v>
      </c>
      <c r="F29" s="2">
        <v>20000000</v>
      </c>
      <c r="G29" s="2">
        <v>0</v>
      </c>
      <c r="H29" s="17">
        <v>4.1601485863687511E-2</v>
      </c>
      <c r="I29" s="4">
        <v>0</v>
      </c>
      <c r="J29" s="10">
        <v>45199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21687025</v>
      </c>
      <c r="F30" s="2">
        <v>50000000</v>
      </c>
      <c r="G30" s="2">
        <v>26282051</v>
      </c>
      <c r="H30" s="17">
        <v>0.91437184377690839</v>
      </c>
      <c r="I30" s="4">
        <v>-10.220625939626393</v>
      </c>
      <c r="J30" s="10">
        <v>45199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42241378</v>
      </c>
      <c r="F31" s="2">
        <v>35000000</v>
      </c>
      <c r="G31" s="2">
        <v>4321395</v>
      </c>
      <c r="H31" s="17">
        <v>1.4182980742024984</v>
      </c>
      <c r="I31" s="4">
        <v>16.13292518970788</v>
      </c>
      <c r="J31" s="10">
        <v>45199</v>
      </c>
    </row>
    <row r="32" spans="1:10" x14ac:dyDescent="0.25">
      <c r="A32" s="1">
        <v>2016</v>
      </c>
      <c r="B32" s="2" t="s">
        <v>35</v>
      </c>
      <c r="C32" s="2">
        <v>548161</v>
      </c>
      <c r="D32" s="2">
        <v>548161</v>
      </c>
      <c r="E32" s="2">
        <v>167007582</v>
      </c>
      <c r="F32" s="2">
        <v>75000000</v>
      </c>
      <c r="G32" s="2">
        <v>0</v>
      </c>
      <c r="H32" s="17">
        <v>2.1535753055487707</v>
      </c>
      <c r="I32" s="4">
        <v>15.683129644601056</v>
      </c>
      <c r="J32" s="10">
        <v>45199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72114</v>
      </c>
      <c r="F33" s="2">
        <v>15000000</v>
      </c>
      <c r="G33" s="2">
        <v>0</v>
      </c>
      <c r="H33" s="17">
        <v>1.7572327561775372</v>
      </c>
      <c r="I33" s="4">
        <v>50.15574171650443</v>
      </c>
      <c r="J33" s="10">
        <v>45199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42527</v>
      </c>
      <c r="E34" s="2">
        <v>18612</v>
      </c>
      <c r="F34" s="2">
        <v>15000000</v>
      </c>
      <c r="G34" s="2">
        <v>0</v>
      </c>
      <c r="H34" s="17">
        <v>1.5502129503812812</v>
      </c>
      <c r="I34" s="4">
        <v>26.347119282599408</v>
      </c>
      <c r="J34" s="10">
        <v>45199</v>
      </c>
    </row>
    <row r="35" spans="1:10" x14ac:dyDescent="0.25">
      <c r="A35" s="1">
        <v>2023</v>
      </c>
      <c r="B35" s="2" t="s">
        <v>74</v>
      </c>
      <c r="C35" s="2">
        <v>-207931</v>
      </c>
      <c r="D35" s="2">
        <v>0</v>
      </c>
      <c r="E35" s="2">
        <v>3791400</v>
      </c>
      <c r="F35" s="2">
        <v>40000000</v>
      </c>
      <c r="G35" s="2">
        <v>34937677</v>
      </c>
      <c r="H35" s="17">
        <v>0.74894461644025112</v>
      </c>
      <c r="I35" s="4">
        <v>-28.4569451634326</v>
      </c>
      <c r="J35" s="10">
        <v>45199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17498167</v>
      </c>
      <c r="F36" s="2">
        <v>35437928</v>
      </c>
      <c r="G36" s="2">
        <v>16138262</v>
      </c>
      <c r="H36" s="17">
        <v>0.92829248783740126</v>
      </c>
      <c r="I36" s="4">
        <v>-3.9283091124478475</v>
      </c>
      <c r="J36" s="10">
        <v>45199</v>
      </c>
    </row>
    <row r="37" spans="1:10" x14ac:dyDescent="0.25">
      <c r="A37" s="1">
        <v>2020</v>
      </c>
      <c r="B37" s="2" t="s">
        <v>63</v>
      </c>
      <c r="C37" s="2">
        <v>0</v>
      </c>
      <c r="D37" s="2">
        <v>62500</v>
      </c>
      <c r="E37" s="2">
        <v>30978723</v>
      </c>
      <c r="F37" s="2">
        <v>50000000</v>
      </c>
      <c r="G37" s="2">
        <v>21000000</v>
      </c>
      <c r="H37" s="17">
        <v>1.0918743697993623</v>
      </c>
      <c r="I37" s="17">
        <v>12.18578010441651</v>
      </c>
      <c r="J37" s="10">
        <v>45199</v>
      </c>
    </row>
    <row r="38" spans="1:10" x14ac:dyDescent="0.25">
      <c r="A38" s="1">
        <v>2015</v>
      </c>
      <c r="B38" s="2" t="s">
        <v>36</v>
      </c>
      <c r="C38" s="2">
        <v>654379</v>
      </c>
      <c r="D38" s="2">
        <v>654379</v>
      </c>
      <c r="E38" s="2">
        <v>66121965</v>
      </c>
      <c r="F38" s="2">
        <v>50000000</v>
      </c>
      <c r="G38" s="2">
        <v>0</v>
      </c>
      <c r="H38" s="17">
        <v>1.5658595937244835</v>
      </c>
      <c r="I38" s="4">
        <v>7.2575151218145839</v>
      </c>
      <c r="J38" s="10">
        <v>45199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79653539</v>
      </c>
      <c r="F39" s="2">
        <v>50000000</v>
      </c>
      <c r="G39" s="2">
        <v>0</v>
      </c>
      <c r="H39" s="17">
        <v>1.5930707808000002</v>
      </c>
      <c r="I39" s="4">
        <v>6.198192677340475</v>
      </c>
      <c r="J39" s="10">
        <v>45199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16068076</v>
      </c>
      <c r="F40" s="2">
        <v>40000000</v>
      </c>
      <c r="G40" s="2">
        <v>750435</v>
      </c>
      <c r="H40" s="17">
        <v>1.0670379229455127</v>
      </c>
      <c r="I40" s="4">
        <v>1.0219566821038972</v>
      </c>
      <c r="J40" s="10">
        <v>45199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88078</v>
      </c>
      <c r="F41" s="2">
        <v>28531885</v>
      </c>
      <c r="G41" s="2">
        <v>1174467</v>
      </c>
      <c r="H41" s="17">
        <v>1.4452314860626561</v>
      </c>
      <c r="I41" s="4">
        <v>15.516549873767961</v>
      </c>
      <c r="J41" s="10">
        <v>45199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350553</v>
      </c>
      <c r="F42" s="2">
        <v>30000000</v>
      </c>
      <c r="G42" s="2">
        <v>0</v>
      </c>
      <c r="H42" s="17">
        <v>0.47099743366666663</v>
      </c>
      <c r="I42" s="4">
        <v>-6.7467915193118344</v>
      </c>
      <c r="J42" s="10">
        <v>45199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2421666</v>
      </c>
      <c r="F43" s="2">
        <v>24474342</v>
      </c>
      <c r="G43" s="2">
        <v>0</v>
      </c>
      <c r="H43" s="17">
        <v>1.4158486672401778</v>
      </c>
      <c r="I43" s="4">
        <v>8.9734555029079566</v>
      </c>
      <c r="J43" s="10">
        <v>45199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1379165</v>
      </c>
      <c r="F44" s="2">
        <v>50000000</v>
      </c>
      <c r="G44" s="2">
        <v>46835984</v>
      </c>
      <c r="H44" s="17">
        <v>0.43589065289176793</v>
      </c>
      <c r="I44" s="4">
        <v>-56.538644025726839</v>
      </c>
      <c r="J44" s="10">
        <v>45199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0</v>
      </c>
      <c r="E45" s="2">
        <v>519177</v>
      </c>
      <c r="F45" s="2">
        <v>25000000</v>
      </c>
      <c r="G45" s="2">
        <v>0</v>
      </c>
      <c r="H45" s="17">
        <v>0.71478297946625013</v>
      </c>
      <c r="I45" s="4">
        <v>-3.6421487962532306</v>
      </c>
      <c r="J45" s="10">
        <v>45199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11180236</v>
      </c>
      <c r="F46" s="2">
        <v>25000000</v>
      </c>
      <c r="G46" s="2">
        <v>1884390</v>
      </c>
      <c r="H46" s="17">
        <v>1.64893944878356</v>
      </c>
      <c r="I46" s="4">
        <v>8.429862622104034</v>
      </c>
      <c r="J46" s="10">
        <v>45199</v>
      </c>
    </row>
    <row r="47" spans="1:10" x14ac:dyDescent="0.25">
      <c r="A47" s="1">
        <v>2020</v>
      </c>
      <c r="B47" s="2" t="s">
        <v>60</v>
      </c>
      <c r="C47" s="2">
        <v>4495760</v>
      </c>
      <c r="D47" s="2">
        <v>0</v>
      </c>
      <c r="E47" s="2">
        <v>38455361</v>
      </c>
      <c r="F47" s="2">
        <v>50000000</v>
      </c>
      <c r="G47" s="2">
        <v>10652304</v>
      </c>
      <c r="H47" s="17">
        <v>0.97732179795228669</v>
      </c>
      <c r="I47" s="4">
        <v>-1.8154552894456444</v>
      </c>
      <c r="J47" s="10">
        <v>45199</v>
      </c>
    </row>
    <row r="48" spans="1:10" x14ac:dyDescent="0.25">
      <c r="A48" s="21">
        <v>2021</v>
      </c>
      <c r="B48" s="2" t="s">
        <v>66</v>
      </c>
      <c r="C48" s="2">
        <v>8029412</v>
      </c>
      <c r="D48" s="2">
        <v>0</v>
      </c>
      <c r="E48" s="2">
        <v>14543536</v>
      </c>
      <c r="F48" s="2">
        <v>35000000</v>
      </c>
      <c r="G48" s="2">
        <v>20637098</v>
      </c>
      <c r="H48" s="17">
        <v>1.0457182026116449</v>
      </c>
      <c r="I48" s="4">
        <v>13.006318625185731</v>
      </c>
      <c r="J48" s="10">
        <v>45199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26769269</v>
      </c>
      <c r="D50" s="9">
        <f t="shared" ref="D50:F50" si="0">SUM(D4:D48)</f>
        <v>5652685</v>
      </c>
      <c r="E50" s="9">
        <f t="shared" si="0"/>
        <v>1250214546</v>
      </c>
      <c r="F50" s="9">
        <f t="shared" si="0"/>
        <v>1612844709</v>
      </c>
      <c r="G50" s="9">
        <f>SUM(G4:G48)+1</f>
        <v>335349486</v>
      </c>
      <c r="H50" s="17">
        <v>1.29</v>
      </c>
      <c r="I50" s="4">
        <v>5.0824999999999996</v>
      </c>
      <c r="J50" s="10">
        <v>45199</v>
      </c>
    </row>
    <row r="51" spans="1:11" x14ac:dyDescent="0.25">
      <c r="C51" s="15"/>
      <c r="H51"/>
    </row>
    <row r="52" spans="1:11" x14ac:dyDescent="0.25">
      <c r="A52" s="27" t="s">
        <v>37</v>
      </c>
      <c r="B52" s="27"/>
    </row>
    <row r="53" spans="1:11" x14ac:dyDescent="0.25">
      <c r="A53" s="27" t="s">
        <v>40</v>
      </c>
      <c r="B53" s="27"/>
      <c r="E53"/>
      <c r="H53" s="12"/>
      <c r="I53" s="12"/>
      <c r="J53" s="12"/>
    </row>
    <row r="54" spans="1:11" x14ac:dyDescent="0.25">
      <c r="A54" s="27" t="s">
        <v>42</v>
      </c>
      <c r="B54" s="27"/>
    </row>
    <row r="55" spans="1:11" x14ac:dyDescent="0.25">
      <c r="A55" s="27"/>
      <c r="B55" s="27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AF55-7882-42DA-87B0-FBD9126B87AD}">
  <dimension ref="A1:M56"/>
  <sheetViews>
    <sheetView workbookViewId="0">
      <pane ySplit="2" topLeftCell="A3" activePane="bottomLeft" state="frozen"/>
      <selection activeCell="E20" sqref="E20"/>
      <selection pane="bottomLeft" activeCell="E20" sqref="E2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45107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3115569</v>
      </c>
      <c r="F4" s="2">
        <v>25000000</v>
      </c>
      <c r="G4" s="2">
        <v>0</v>
      </c>
      <c r="H4" s="17">
        <v>1.3117531495283761</v>
      </c>
      <c r="I4" s="17">
        <v>8.804303218983712</v>
      </c>
      <c r="J4" s="10">
        <v>45107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221268</v>
      </c>
      <c r="F5" s="2">
        <v>25533001</v>
      </c>
      <c r="G5" s="2">
        <v>1622450</v>
      </c>
      <c r="H5" s="17">
        <v>0.53535342681634035</v>
      </c>
      <c r="I5" s="4">
        <v>-8.9890635688226759</v>
      </c>
      <c r="J5" s="10">
        <v>45107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25887159</v>
      </c>
      <c r="F6" s="2">
        <v>20000000</v>
      </c>
      <c r="G6" s="2">
        <v>2015220</v>
      </c>
      <c r="H6" s="17">
        <v>1.746774698262507</v>
      </c>
      <c r="I6" s="4">
        <v>12.465169829702916</v>
      </c>
      <c r="J6" s="10">
        <v>45107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29836153</v>
      </c>
      <c r="F7" s="2">
        <v>35000000</v>
      </c>
      <c r="G7" s="2">
        <v>10412500</v>
      </c>
      <c r="H7" s="17">
        <v>1.2134683538342654</v>
      </c>
      <c r="I7" s="4">
        <v>9.4625924633605862</v>
      </c>
      <c r="J7" s="10">
        <v>45107</v>
      </c>
    </row>
    <row r="8" spans="1:13" x14ac:dyDescent="0.25">
      <c r="A8" s="1">
        <v>2015</v>
      </c>
      <c r="B8" s="3" t="s">
        <v>34</v>
      </c>
      <c r="C8" s="2">
        <v>0</v>
      </c>
      <c r="D8" s="2">
        <v>70759</v>
      </c>
      <c r="E8" s="2">
        <v>16571964</v>
      </c>
      <c r="F8" s="2">
        <v>20000000</v>
      </c>
      <c r="G8" s="2">
        <v>0</v>
      </c>
      <c r="H8" s="17">
        <v>1.6225474</v>
      </c>
      <c r="I8" s="4">
        <v>8.156549438408911</v>
      </c>
      <c r="J8" s="10">
        <v>45107</v>
      </c>
    </row>
    <row r="9" spans="1:13" x14ac:dyDescent="0.25">
      <c r="A9" s="1">
        <v>2012</v>
      </c>
      <c r="B9" s="3" t="s">
        <v>10</v>
      </c>
      <c r="C9" s="2">
        <v>176000</v>
      </c>
      <c r="D9" s="2">
        <v>246857</v>
      </c>
      <c r="E9" s="2">
        <v>18039321</v>
      </c>
      <c r="F9" s="2">
        <v>20000000</v>
      </c>
      <c r="G9" s="2">
        <v>1437208</v>
      </c>
      <c r="H9" s="17">
        <v>1.5052685084568891</v>
      </c>
      <c r="I9" s="4">
        <v>9.9153080324506639</v>
      </c>
      <c r="J9" s="10">
        <v>45107</v>
      </c>
    </row>
    <row r="10" spans="1:13" x14ac:dyDescent="0.25">
      <c r="A10" s="1">
        <v>2019</v>
      </c>
      <c r="B10" s="3" t="s">
        <v>58</v>
      </c>
      <c r="C10" s="2">
        <v>1114884</v>
      </c>
      <c r="D10" s="2">
        <v>492005</v>
      </c>
      <c r="E10" s="2">
        <v>9716867</v>
      </c>
      <c r="F10" s="2">
        <v>20000000</v>
      </c>
      <c r="G10" s="2">
        <v>9147827</v>
      </c>
      <c r="H10" s="17">
        <v>1.172113213739076</v>
      </c>
      <c r="I10" s="4">
        <v>11.25152847250277</v>
      </c>
      <c r="J10" s="10">
        <v>45107</v>
      </c>
    </row>
    <row r="11" spans="1:13" x14ac:dyDescent="0.25">
      <c r="A11" s="21">
        <v>2021</v>
      </c>
      <c r="B11" s="3" t="s">
        <v>69</v>
      </c>
      <c r="C11" s="2">
        <v>7647371</v>
      </c>
      <c r="D11" s="2">
        <v>337863</v>
      </c>
      <c r="E11" s="2">
        <v>26599686</v>
      </c>
      <c r="F11" s="2">
        <v>50000000</v>
      </c>
      <c r="G11" s="2">
        <v>25044128</v>
      </c>
      <c r="H11" s="17">
        <v>1.0628011808263569</v>
      </c>
      <c r="I11" s="4">
        <v>11.945773448831719</v>
      </c>
      <c r="J11" s="10">
        <v>45107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57366</v>
      </c>
      <c r="F12" s="2">
        <v>10000000</v>
      </c>
      <c r="G12" s="2">
        <v>0</v>
      </c>
      <c r="H12" s="17">
        <v>4.702376214537745</v>
      </c>
      <c r="I12" s="4">
        <v>79.636896332666936</v>
      </c>
      <c r="J12" s="10">
        <v>45107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28648</v>
      </c>
      <c r="F13" s="2">
        <v>30000000</v>
      </c>
      <c r="G13" s="2">
        <v>33153</v>
      </c>
      <c r="H13" s="17">
        <v>1.2190417602281889</v>
      </c>
      <c r="I13" s="4">
        <v>3.0188711315988215</v>
      </c>
      <c r="J13" s="10">
        <v>45107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652175</v>
      </c>
      <c r="E14" s="2">
        <v>35160750</v>
      </c>
      <c r="F14" s="2">
        <v>40000000</v>
      </c>
      <c r="G14" s="2">
        <v>13083304</v>
      </c>
      <c r="H14" s="17">
        <v>1.2990347748346476</v>
      </c>
      <c r="I14" s="4">
        <v>15.874952390908547</v>
      </c>
      <c r="J14" s="10">
        <v>45107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5635010</v>
      </c>
      <c r="F15" s="2">
        <v>15000000</v>
      </c>
      <c r="G15" s="2">
        <v>0</v>
      </c>
      <c r="H15" s="17">
        <v>1.6154886682122416</v>
      </c>
      <c r="I15" s="4">
        <v>8.137480552524945</v>
      </c>
      <c r="J15" s="10">
        <v>45107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16608217</v>
      </c>
      <c r="F16" s="2">
        <v>25000000</v>
      </c>
      <c r="G16" s="2">
        <v>0</v>
      </c>
      <c r="H16" s="17">
        <v>1.3606714196</v>
      </c>
      <c r="I16" s="4">
        <v>3.887427059345594</v>
      </c>
      <c r="J16" s="10">
        <v>45107</v>
      </c>
    </row>
    <row r="17" spans="1:10" x14ac:dyDescent="0.25">
      <c r="A17" s="1">
        <v>2022</v>
      </c>
      <c r="B17" s="3" t="s">
        <v>71</v>
      </c>
      <c r="C17" s="2">
        <v>919800</v>
      </c>
      <c r="D17" s="2">
        <v>820554</v>
      </c>
      <c r="E17" s="2">
        <v>79002487</v>
      </c>
      <c r="F17" s="2">
        <v>100000000</v>
      </c>
      <c r="G17" s="2">
        <v>0</v>
      </c>
      <c r="H17" s="17">
        <v>0.80305665637363832</v>
      </c>
      <c r="I17" s="4">
        <v>-22.842315401701164</v>
      </c>
      <c r="J17" s="10">
        <v>45107</v>
      </c>
    </row>
    <row r="18" spans="1:10" x14ac:dyDescent="0.25">
      <c r="A18" s="1">
        <v>2011</v>
      </c>
      <c r="B18" s="2" t="s">
        <v>7</v>
      </c>
      <c r="C18" s="2">
        <v>0</v>
      </c>
      <c r="D18" s="2">
        <v>0</v>
      </c>
      <c r="E18" s="2">
        <v>1160535</v>
      </c>
      <c r="F18" s="2">
        <v>25000000</v>
      </c>
      <c r="G18" s="2">
        <v>0</v>
      </c>
      <c r="H18" s="17">
        <v>2.3144478120201435</v>
      </c>
      <c r="I18" s="4">
        <v>21.578741618075338</v>
      </c>
      <c r="J18" s="10">
        <v>45107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6970840</v>
      </c>
      <c r="F19" s="2">
        <v>25000000</v>
      </c>
      <c r="G19" s="2">
        <v>518518</v>
      </c>
      <c r="H19" s="17">
        <v>1.2731276916396366</v>
      </c>
      <c r="I19" s="4">
        <v>7.1447018585525157</v>
      </c>
      <c r="J19" s="10">
        <v>45107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45107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16776593</v>
      </c>
      <c r="F21" s="2">
        <v>20000000</v>
      </c>
      <c r="G21" s="2">
        <v>0</v>
      </c>
      <c r="H21" s="17">
        <v>3.9661469878329303</v>
      </c>
      <c r="I21" s="4">
        <v>3.9661469878329303</v>
      </c>
      <c r="J21" s="10">
        <v>45107</v>
      </c>
    </row>
    <row r="22" spans="1:10" x14ac:dyDescent="0.25">
      <c r="A22" s="1">
        <v>2021</v>
      </c>
      <c r="B22" s="2" t="s">
        <v>67</v>
      </c>
      <c r="C22" s="2">
        <v>3029062</v>
      </c>
      <c r="D22" s="2">
        <v>648681</v>
      </c>
      <c r="E22" s="2">
        <v>33382153</v>
      </c>
      <c r="F22" s="2">
        <v>40000000</v>
      </c>
      <c r="G22" s="2">
        <v>12264206</v>
      </c>
      <c r="H22" s="17">
        <v>20.98628221578549</v>
      </c>
      <c r="I22" s="4">
        <v>20.98628221578549</v>
      </c>
      <c r="J22" s="10">
        <v>45107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63153</v>
      </c>
      <c r="E23" s="2">
        <v>20461602</v>
      </c>
      <c r="F23" s="2">
        <v>20000000</v>
      </c>
      <c r="G23" s="2">
        <v>1398149</v>
      </c>
      <c r="H23" s="17">
        <v>1.4230213465778447</v>
      </c>
      <c r="I23" s="4">
        <v>4.3278241484527635</v>
      </c>
      <c r="J23" s="10">
        <v>45107</v>
      </c>
    </row>
    <row r="24" spans="1:10" x14ac:dyDescent="0.25">
      <c r="A24" s="1">
        <v>2018</v>
      </c>
      <c r="B24" s="2" t="s">
        <v>45</v>
      </c>
      <c r="C24" s="2">
        <v>60903</v>
      </c>
      <c r="D24" s="2">
        <v>83117</v>
      </c>
      <c r="E24" s="2">
        <v>15906041</v>
      </c>
      <c r="F24" s="2">
        <v>25000000</v>
      </c>
      <c r="G24" s="2">
        <v>3306017</v>
      </c>
      <c r="H24" s="17">
        <v>1.9598326351219386</v>
      </c>
      <c r="I24" s="4">
        <v>1.9598326351219386</v>
      </c>
      <c r="J24" s="10">
        <v>45107</v>
      </c>
    </row>
    <row r="25" spans="1:10" x14ac:dyDescent="0.25">
      <c r="A25" s="1">
        <v>2004</v>
      </c>
      <c r="B25" s="2" t="s">
        <v>3</v>
      </c>
      <c r="C25" s="2">
        <v>182779</v>
      </c>
      <c r="D25" s="2">
        <v>1682644</v>
      </c>
      <c r="E25" s="2">
        <v>220637123</v>
      </c>
      <c r="F25" s="2">
        <v>63867553</v>
      </c>
      <c r="G25" s="2">
        <v>0</v>
      </c>
      <c r="H25" s="17">
        <v>2.1955239149038346</v>
      </c>
      <c r="I25" s="4">
        <v>7.2436749826428226</v>
      </c>
      <c r="J25" s="10">
        <v>45107</v>
      </c>
    </row>
    <row r="26" spans="1:10" x14ac:dyDescent="0.25">
      <c r="A26" s="1">
        <v>2015</v>
      </c>
      <c r="B26" s="2" t="s">
        <v>4</v>
      </c>
      <c r="C26" s="2">
        <v>31139</v>
      </c>
      <c r="D26" s="2">
        <v>65254</v>
      </c>
      <c r="E26" s="2">
        <v>17492437</v>
      </c>
      <c r="F26" s="2">
        <v>50000000</v>
      </c>
      <c r="G26" s="2">
        <v>0</v>
      </c>
      <c r="H26" s="17">
        <v>0.87458600598358427</v>
      </c>
      <c r="I26" s="4">
        <v>-3.1906253808262064</v>
      </c>
      <c r="J26" s="10">
        <v>45107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293</v>
      </c>
      <c r="E27" s="2">
        <v>84511825</v>
      </c>
      <c r="F27" s="2">
        <v>30000000</v>
      </c>
      <c r="G27" s="2">
        <v>0</v>
      </c>
      <c r="H27" s="17">
        <v>2.8719804005681526</v>
      </c>
      <c r="I27" s="4">
        <v>6.2924223144736002</v>
      </c>
      <c r="J27" s="10">
        <v>45107</v>
      </c>
    </row>
    <row r="28" spans="1:10" x14ac:dyDescent="0.25">
      <c r="A28" s="1">
        <v>2019</v>
      </c>
      <c r="B28" s="2" t="s">
        <v>56</v>
      </c>
      <c r="C28" s="2">
        <v>680317</v>
      </c>
      <c r="D28" s="2">
        <v>680317</v>
      </c>
      <c r="E28" s="2">
        <v>67751513</v>
      </c>
      <c r="F28" s="2">
        <v>60000000</v>
      </c>
      <c r="G28" s="2">
        <v>0</v>
      </c>
      <c r="H28" s="17">
        <v>1.1965378542798193</v>
      </c>
      <c r="I28" s="4">
        <v>7.2301141053013218</v>
      </c>
      <c r="J28" s="10">
        <v>45107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-2951958</v>
      </c>
      <c r="F29" s="2">
        <v>20000000</v>
      </c>
      <c r="G29" s="2">
        <v>0</v>
      </c>
      <c r="H29" s="17">
        <v>4.5196502929975887E-2</v>
      </c>
      <c r="I29" s="4">
        <v>0</v>
      </c>
      <c r="J29" s="10">
        <v>45107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16887308</v>
      </c>
      <c r="F30" s="2">
        <v>50000000</v>
      </c>
      <c r="G30" s="2">
        <v>31410256</v>
      </c>
      <c r="H30" s="17">
        <v>-11.87681626956476</v>
      </c>
      <c r="I30" s="4">
        <v>-11.87681626956476</v>
      </c>
      <c r="J30" s="10">
        <v>45107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329877</v>
      </c>
      <c r="E31" s="2">
        <v>42207186</v>
      </c>
      <c r="F31" s="2">
        <v>35000000</v>
      </c>
      <c r="G31" s="2">
        <v>4321395</v>
      </c>
      <c r="H31" s="17">
        <v>18.073116391380427</v>
      </c>
      <c r="I31" s="4">
        <v>18.073116391380427</v>
      </c>
      <c r="J31" s="10">
        <v>45107</v>
      </c>
    </row>
    <row r="32" spans="1:10" x14ac:dyDescent="0.25">
      <c r="A32" s="1">
        <v>2016</v>
      </c>
      <c r="B32" s="2" t="s">
        <v>35</v>
      </c>
      <c r="C32" s="2">
        <v>77112</v>
      </c>
      <c r="D32" s="2">
        <v>77112</v>
      </c>
      <c r="E32" s="2">
        <v>165940833</v>
      </c>
      <c r="F32" s="2">
        <v>75000000</v>
      </c>
      <c r="G32" s="2">
        <v>0</v>
      </c>
      <c r="H32" s="17">
        <v>2.1485974792859772</v>
      </c>
      <c r="I32" s="4">
        <v>16.219893228064564</v>
      </c>
      <c r="J32" s="10">
        <v>45107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71282</v>
      </c>
      <c r="F33" s="2">
        <v>15000000</v>
      </c>
      <c r="G33" s="2">
        <v>0</v>
      </c>
      <c r="H33" s="17">
        <v>1.757173646242058</v>
      </c>
      <c r="I33" s="4">
        <v>50.156311196441436</v>
      </c>
      <c r="J33" s="10">
        <v>45107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59209</v>
      </c>
      <c r="F34" s="2">
        <v>15000000</v>
      </c>
      <c r="G34" s="2">
        <v>0</v>
      </c>
      <c r="H34" s="17">
        <v>1.5500677445220534</v>
      </c>
      <c r="I34" s="4">
        <v>26.347118561154481</v>
      </c>
      <c r="J34" s="10">
        <v>45107</v>
      </c>
    </row>
    <row r="35" spans="1:10" x14ac:dyDescent="0.25">
      <c r="A35" s="1">
        <v>2023</v>
      </c>
      <c r="B35" s="2" t="s">
        <v>74</v>
      </c>
      <c r="C35" s="2">
        <v>1459848</v>
      </c>
      <c r="D35" s="2">
        <v>0</v>
      </c>
      <c r="E35" s="2">
        <v>4233599</v>
      </c>
      <c r="F35" s="2">
        <v>40000000</v>
      </c>
      <c r="G35" s="2">
        <v>34729746</v>
      </c>
      <c r="H35" s="17">
        <v>-26.560586957966503</v>
      </c>
      <c r="I35" s="4">
        <v>-26.560586957966503</v>
      </c>
      <c r="J35" s="10">
        <v>45107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18394558</v>
      </c>
      <c r="F36" s="2">
        <v>35437928</v>
      </c>
      <c r="G36" s="2">
        <v>16650560</v>
      </c>
      <c r="H36" s="17">
        <v>-1.5028694457959402</v>
      </c>
      <c r="I36" s="4">
        <v>-1.5028694457959402</v>
      </c>
      <c r="J36" s="10">
        <v>45107</v>
      </c>
    </row>
    <row r="37" spans="1:10" x14ac:dyDescent="0.25">
      <c r="A37" s="1">
        <v>2020</v>
      </c>
      <c r="B37" s="2" t="s">
        <v>63</v>
      </c>
      <c r="C37" s="2">
        <v>4000000</v>
      </c>
      <c r="D37" s="2">
        <v>88214</v>
      </c>
      <c r="E37" s="2">
        <v>31078120</v>
      </c>
      <c r="F37" s="2">
        <v>50000000</v>
      </c>
      <c r="G37" s="2">
        <v>21000000</v>
      </c>
      <c r="H37" s="17">
        <v>1.0930036122168623</v>
      </c>
      <c r="I37" s="17">
        <v>17.497170031822741</v>
      </c>
      <c r="J37" s="10">
        <v>45107</v>
      </c>
    </row>
    <row r="38" spans="1:10" x14ac:dyDescent="0.25">
      <c r="A38" s="1">
        <v>2015</v>
      </c>
      <c r="B38" s="2" t="s">
        <v>36</v>
      </c>
      <c r="C38" s="2">
        <v>669464</v>
      </c>
      <c r="D38" s="2">
        <v>669464</v>
      </c>
      <c r="E38" s="2">
        <v>66266707</v>
      </c>
      <c r="F38" s="2">
        <v>50000000</v>
      </c>
      <c r="G38" s="2">
        <v>0</v>
      </c>
      <c r="H38" s="17">
        <v>1.5756221087784164</v>
      </c>
      <c r="I38" s="4">
        <v>7.5153142986122523</v>
      </c>
      <c r="J38" s="10">
        <v>45107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82859235</v>
      </c>
      <c r="F39" s="2">
        <v>50000000</v>
      </c>
      <c r="G39" s="2">
        <v>0</v>
      </c>
      <c r="H39" s="17">
        <v>1.6571847056</v>
      </c>
      <c r="I39" s="4">
        <v>6.974694297936157</v>
      </c>
      <c r="J39" s="10">
        <v>45107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16499938</v>
      </c>
      <c r="F40" s="2">
        <v>40000000</v>
      </c>
      <c r="G40" s="2">
        <v>750435</v>
      </c>
      <c r="H40" s="17">
        <v>1.07514349118941</v>
      </c>
      <c r="I40" s="4">
        <v>1.148384048202522</v>
      </c>
      <c r="J40" s="10">
        <v>45107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90874</v>
      </c>
      <c r="F41" s="2">
        <v>28531885</v>
      </c>
      <c r="G41" s="2">
        <v>1211750</v>
      </c>
      <c r="H41" s="17">
        <v>15.520032702719488</v>
      </c>
      <c r="I41" s="4">
        <v>15.520032702719488</v>
      </c>
      <c r="J41" s="10">
        <v>45107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350459</v>
      </c>
      <c r="F42" s="2">
        <v>30000000</v>
      </c>
      <c r="G42" s="2">
        <v>0</v>
      </c>
      <c r="H42" s="17">
        <v>0.47099430033333334</v>
      </c>
      <c r="I42" s="4">
        <v>-6.7518377470561557</v>
      </c>
      <c r="J42" s="10">
        <v>45107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2732281</v>
      </c>
      <c r="F43" s="2">
        <v>24474342</v>
      </c>
      <c r="G43" s="2">
        <v>0</v>
      </c>
      <c r="H43" s="17">
        <v>1.4285355787782807</v>
      </c>
      <c r="I43" s="4">
        <v>9.1590281572824885</v>
      </c>
      <c r="J43" s="10">
        <v>45107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1764562</v>
      </c>
      <c r="F44" s="2">
        <v>50000000</v>
      </c>
      <c r="G44" s="2">
        <v>46835984</v>
      </c>
      <c r="H44" s="17">
        <v>0.55769692694347939</v>
      </c>
      <c r="I44" s="4">
        <v>-44.400550244106782</v>
      </c>
      <c r="J44" s="10">
        <v>45107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313184</v>
      </c>
      <c r="E45" s="2">
        <v>511522</v>
      </c>
      <c r="F45" s="2">
        <v>25000000</v>
      </c>
      <c r="G45" s="2">
        <v>0</v>
      </c>
      <c r="H45" s="17">
        <v>0.71447677947506871</v>
      </c>
      <c r="I45" s="4">
        <v>-3.6516852500956931</v>
      </c>
      <c r="J45" s="10">
        <v>45107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11003409</v>
      </c>
      <c r="F46" s="2">
        <v>25000000</v>
      </c>
      <c r="G46" s="2">
        <v>1884390</v>
      </c>
      <c r="H46" s="17">
        <v>1.6409605988927156</v>
      </c>
      <c r="I46" s="4">
        <v>8.4455614265972478</v>
      </c>
      <c r="J46" s="10">
        <v>45107</v>
      </c>
    </row>
    <row r="47" spans="1:10" x14ac:dyDescent="0.25">
      <c r="A47" s="1">
        <v>2020</v>
      </c>
      <c r="B47" s="2" t="s">
        <v>60</v>
      </c>
      <c r="C47" s="2">
        <v>2988126</v>
      </c>
      <c r="D47" s="2">
        <v>0</v>
      </c>
      <c r="E47" s="2">
        <v>35816775</v>
      </c>
      <c r="F47" s="2">
        <v>50000000</v>
      </c>
      <c r="G47" s="2">
        <v>15148064</v>
      </c>
      <c r="H47" s="17">
        <v>2.3997356766081834</v>
      </c>
      <c r="I47" s="4">
        <v>2.3997356766081834</v>
      </c>
      <c r="J47" s="10">
        <v>45107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206706</v>
      </c>
      <c r="E48" s="2">
        <v>6295867</v>
      </c>
      <c r="F48" s="2">
        <v>35000000</v>
      </c>
      <c r="G48" s="2">
        <v>28666510</v>
      </c>
      <c r="H48" s="17">
        <v>1.0647419728197145</v>
      </c>
      <c r="I48" s="4">
        <v>14.627248702380014</v>
      </c>
      <c r="J48" s="10">
        <v>45107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29477510</v>
      </c>
      <c r="D50" s="9">
        <f>SUM(D4:D48)</f>
        <v>7562804</v>
      </c>
      <c r="E50" s="9">
        <f>SUM(E4:E48)</f>
        <v>1251642893</v>
      </c>
      <c r="F50" s="9">
        <f t="shared" ref="F50" si="0">SUM(F4:F48)</f>
        <v>1612844709</v>
      </c>
      <c r="G50" s="9">
        <f>SUM(G4:G48)</f>
        <v>357891770</v>
      </c>
      <c r="H50" s="17">
        <v>1.3</v>
      </c>
      <c r="I50" s="4">
        <v>5.2172000000000001</v>
      </c>
      <c r="J50" s="10">
        <v>45107</v>
      </c>
    </row>
    <row r="51" spans="1:11" x14ac:dyDescent="0.25">
      <c r="C51" s="15"/>
      <c r="H51"/>
    </row>
    <row r="52" spans="1:11" x14ac:dyDescent="0.25">
      <c r="A52" s="27" t="s">
        <v>37</v>
      </c>
      <c r="B52" s="27"/>
    </row>
    <row r="53" spans="1:11" x14ac:dyDescent="0.25">
      <c r="A53" s="27" t="s">
        <v>40</v>
      </c>
      <c r="B53" s="27"/>
      <c r="E53"/>
      <c r="H53" s="12"/>
      <c r="I53" s="12"/>
      <c r="J53" s="12"/>
    </row>
    <row r="54" spans="1:11" x14ac:dyDescent="0.25">
      <c r="A54" s="27" t="s">
        <v>42</v>
      </c>
      <c r="B54" s="27"/>
    </row>
    <row r="55" spans="1:11" x14ac:dyDescent="0.25">
      <c r="A55" s="27"/>
      <c r="B55" s="27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678-3C2C-4AF4-9C29-311E5FE6368D}">
  <dimension ref="A1:M60"/>
  <sheetViews>
    <sheetView workbookViewId="0">
      <pane ySplit="2" topLeftCell="A3" activePane="bottomLeft" state="frozen"/>
      <selection activeCell="B1" sqref="B1"/>
      <selection pane="bottomLeft" activeCell="F35" sqref="F3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45016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31909</v>
      </c>
      <c r="E4" s="2">
        <v>3377777</v>
      </c>
      <c r="F4" s="2">
        <v>25000000</v>
      </c>
      <c r="G4" s="2">
        <v>0</v>
      </c>
      <c r="H4" s="17">
        <v>1.3286964985007661</v>
      </c>
      <c r="I4" s="17">
        <v>9.1612146475925407</v>
      </c>
      <c r="J4" s="10">
        <v>45016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220682</v>
      </c>
      <c r="F5" s="2">
        <v>25533001</v>
      </c>
      <c r="G5" s="2">
        <v>1612075</v>
      </c>
      <c r="H5" s="17">
        <v>0.5353272494976804</v>
      </c>
      <c r="I5" s="4">
        <v>-9.0029126767876342</v>
      </c>
      <c r="J5" s="10">
        <v>45016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27126665</v>
      </c>
      <c r="F6" s="2">
        <v>20000000</v>
      </c>
      <c r="G6" s="2">
        <v>2015220</v>
      </c>
      <c r="H6" s="17">
        <v>1.814501256584899</v>
      </c>
      <c r="I6" s="4">
        <v>13.920844240595255</v>
      </c>
      <c r="J6" s="10">
        <v>45016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29301767</v>
      </c>
      <c r="F7" s="2">
        <v>35000000</v>
      </c>
      <c r="G7" s="2">
        <v>11725000</v>
      </c>
      <c r="H7" s="17">
        <v>1.2589373752910848</v>
      </c>
      <c r="I7" s="4">
        <v>12.143154477380813</v>
      </c>
      <c r="J7" s="10">
        <v>45016</v>
      </c>
    </row>
    <row r="8" spans="1:13" x14ac:dyDescent="0.25">
      <c r="A8" s="1">
        <v>2015</v>
      </c>
      <c r="B8" s="3" t="s">
        <v>34</v>
      </c>
      <c r="C8" s="2">
        <v>0</v>
      </c>
      <c r="D8" s="2">
        <v>90408</v>
      </c>
      <c r="E8" s="2">
        <v>17044642</v>
      </c>
      <c r="F8" s="2">
        <v>20000000</v>
      </c>
      <c r="G8" s="2">
        <v>0</v>
      </c>
      <c r="H8" s="17">
        <v>1.6426433499999999</v>
      </c>
      <c r="I8" s="4">
        <v>8.5227790617240728</v>
      </c>
      <c r="J8" s="10">
        <v>45016</v>
      </c>
    </row>
    <row r="9" spans="1:13" x14ac:dyDescent="0.25">
      <c r="A9" s="1">
        <v>2012</v>
      </c>
      <c r="B9" s="3" t="s">
        <v>10</v>
      </c>
      <c r="C9" s="2">
        <v>0</v>
      </c>
      <c r="D9" s="2">
        <v>98540</v>
      </c>
      <c r="E9" s="2">
        <v>17886546</v>
      </c>
      <c r="F9" s="2">
        <v>20000000</v>
      </c>
      <c r="G9" s="2">
        <v>2630650</v>
      </c>
      <c r="H9" s="17">
        <v>1.4996272593150726</v>
      </c>
      <c r="I9" s="4">
        <v>10.036446181272286</v>
      </c>
      <c r="J9" s="10">
        <v>45016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1321309</v>
      </c>
      <c r="E10" s="2">
        <v>8699901</v>
      </c>
      <c r="F10" s="2">
        <v>20000000</v>
      </c>
      <c r="G10" s="2">
        <v>10262711</v>
      </c>
      <c r="H10" s="17">
        <v>1.1499953828297051</v>
      </c>
      <c r="I10" s="4">
        <v>10.172619028462805</v>
      </c>
      <c r="J10" s="10">
        <v>45016</v>
      </c>
    </row>
    <row r="11" spans="1:13" x14ac:dyDescent="0.25">
      <c r="A11" s="21">
        <v>2021</v>
      </c>
      <c r="B11" s="3" t="s">
        <v>69</v>
      </c>
      <c r="C11" s="2">
        <v>8300670</v>
      </c>
      <c r="D11" s="2">
        <v>857060</v>
      </c>
      <c r="E11" s="2">
        <v>19125647</v>
      </c>
      <c r="F11" s="2">
        <v>50000000</v>
      </c>
      <c r="G11" s="2">
        <v>32329541</v>
      </c>
      <c r="H11" s="17">
        <v>1.0785419785563302</v>
      </c>
      <c r="I11" s="4">
        <v>13.271054481281631</v>
      </c>
      <c r="J11" s="10">
        <v>45016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63164</v>
      </c>
      <c r="F12" s="2">
        <v>10000000</v>
      </c>
      <c r="G12" s="2">
        <v>0</v>
      </c>
      <c r="H12" s="17">
        <v>4.7037335564511897</v>
      </c>
      <c r="I12" s="4">
        <v>79.636918621113836</v>
      </c>
      <c r="J12" s="10">
        <v>45016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992418</v>
      </c>
      <c r="F13" s="2">
        <v>30000000</v>
      </c>
      <c r="G13" s="2">
        <v>33153</v>
      </c>
      <c r="H13" s="17">
        <v>1.2190042633961478</v>
      </c>
      <c r="I13" s="4">
        <v>3.0192157461453428</v>
      </c>
      <c r="J13" s="10">
        <v>45016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34892936</v>
      </c>
      <c r="F14" s="2">
        <v>40000000</v>
      </c>
      <c r="G14" s="2">
        <v>12431128</v>
      </c>
      <c r="H14" s="17">
        <v>1.2656642050619913</v>
      </c>
      <c r="I14" s="4">
        <v>16.65613901757499</v>
      </c>
      <c r="J14" s="10">
        <v>45016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5883908</v>
      </c>
      <c r="F15" s="2">
        <v>15000000</v>
      </c>
      <c r="G15" s="2">
        <v>0</v>
      </c>
      <c r="H15" s="17">
        <v>1.6304159133652432</v>
      </c>
      <c r="I15" s="4">
        <v>8.2920092161346446</v>
      </c>
      <c r="J15" s="10">
        <v>45016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17108007</v>
      </c>
      <c r="F16" s="2">
        <v>25000000</v>
      </c>
      <c r="G16" s="2">
        <v>0</v>
      </c>
      <c r="H16" s="17">
        <v>1.3792800195999997</v>
      </c>
      <c r="I16" s="4">
        <v>4.1132418950828864</v>
      </c>
      <c r="J16" s="10">
        <v>45016</v>
      </c>
    </row>
    <row r="17" spans="1:10" x14ac:dyDescent="0.25">
      <c r="A17" s="1">
        <v>2022</v>
      </c>
      <c r="B17" s="20" t="s">
        <v>71</v>
      </c>
      <c r="C17" s="2">
        <v>1017358</v>
      </c>
      <c r="D17" s="2">
        <v>919800</v>
      </c>
      <c r="E17" s="2">
        <v>82275282</v>
      </c>
      <c r="F17" s="2">
        <v>100000000</v>
      </c>
      <c r="G17" s="2">
        <v>0</v>
      </c>
      <c r="H17" s="17">
        <v>0.83448448684139853</v>
      </c>
      <c r="I17" s="4">
        <v>-19.98525289950819</v>
      </c>
      <c r="J17" s="10">
        <v>45016</v>
      </c>
    </row>
    <row r="18" spans="1:10" x14ac:dyDescent="0.25">
      <c r="A18" s="1">
        <v>2011</v>
      </c>
      <c r="B18" s="2" t="s">
        <v>7</v>
      </c>
      <c r="C18" s="2">
        <v>-313775</v>
      </c>
      <c r="D18" s="2">
        <v>536225</v>
      </c>
      <c r="E18" s="2">
        <v>1387194</v>
      </c>
      <c r="F18" s="2">
        <v>25000000</v>
      </c>
      <c r="G18" s="2">
        <v>0</v>
      </c>
      <c r="H18" s="17">
        <v>2.3230574398722186</v>
      </c>
      <c r="I18" s="4">
        <v>21.625964649587239</v>
      </c>
      <c r="J18" s="10">
        <v>45016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7114539</v>
      </c>
      <c r="F19" s="2">
        <v>25000000</v>
      </c>
      <c r="G19" s="2">
        <v>518518</v>
      </c>
      <c r="H19" s="17">
        <v>1.2779863153560864</v>
      </c>
      <c r="I19" s="4">
        <v>7.3207850179567657</v>
      </c>
      <c r="J19" s="10">
        <v>45016</v>
      </c>
    </row>
    <row r="20" spans="1:10" x14ac:dyDescent="0.25">
      <c r="A20" s="1">
        <v>2022</v>
      </c>
      <c r="B20" s="2" t="s">
        <v>73</v>
      </c>
      <c r="C20" s="2"/>
      <c r="D20" s="2"/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45016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16663583</v>
      </c>
      <c r="F21" s="2">
        <v>20000000</v>
      </c>
      <c r="G21" s="2">
        <v>0</v>
      </c>
      <c r="H21" s="17">
        <v>1.2142772027398925</v>
      </c>
      <c r="I21" s="4">
        <v>4.0068429283316886</v>
      </c>
      <c r="J21" s="10">
        <v>45016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85551</v>
      </c>
      <c r="E22" s="2">
        <v>31878308</v>
      </c>
      <c r="F22" s="2">
        <v>40000000</v>
      </c>
      <c r="G22" s="2">
        <v>14959036</v>
      </c>
      <c r="H22" s="17">
        <v>1.3602150649954614</v>
      </c>
      <c r="I22" s="4">
        <v>26.176829428629134</v>
      </c>
      <c r="J22" s="10">
        <v>45016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20528500</v>
      </c>
      <c r="F23" s="2">
        <v>20000000</v>
      </c>
      <c r="G23" s="2">
        <v>1398149</v>
      </c>
      <c r="H23" s="17">
        <v>1.4232226706290925</v>
      </c>
      <c r="I23" s="4">
        <v>4.4307483067372644</v>
      </c>
      <c r="J23" s="10">
        <v>45016</v>
      </c>
    </row>
    <row r="24" spans="1:10" x14ac:dyDescent="0.25">
      <c r="A24" s="1">
        <v>2018</v>
      </c>
      <c r="B24" s="2" t="s">
        <v>45</v>
      </c>
      <c r="C24" s="2">
        <v>75155</v>
      </c>
      <c r="D24" s="2">
        <v>92504</v>
      </c>
      <c r="E24" s="2">
        <v>16319960</v>
      </c>
      <c r="F24" s="2">
        <v>25000000</v>
      </c>
      <c r="G24" s="2">
        <v>3332397</v>
      </c>
      <c r="H24" s="17">
        <v>1.0823105020099857</v>
      </c>
      <c r="I24" s="4">
        <v>2.5800380858086225</v>
      </c>
      <c r="J24" s="10">
        <v>45016</v>
      </c>
    </row>
    <row r="25" spans="1:10" x14ac:dyDescent="0.25">
      <c r="A25" s="1">
        <v>2004</v>
      </c>
      <c r="B25" s="2" t="s">
        <v>3</v>
      </c>
      <c r="C25" s="2">
        <v>190286</v>
      </c>
      <c r="D25" s="2">
        <v>1773189</v>
      </c>
      <c r="E25" s="2">
        <v>228078686</v>
      </c>
      <c r="F25" s="2">
        <v>63867553</v>
      </c>
      <c r="G25" s="2">
        <v>0</v>
      </c>
      <c r="H25" s="17">
        <v>2.2397297556492561</v>
      </c>
      <c r="I25" s="4">
        <v>7.4898443779425117</v>
      </c>
      <c r="J25" s="10">
        <v>45016</v>
      </c>
    </row>
    <row r="26" spans="1:10" x14ac:dyDescent="0.25">
      <c r="A26" s="1">
        <v>2015</v>
      </c>
      <c r="B26" s="2" t="s">
        <v>4</v>
      </c>
      <c r="C26" s="2">
        <v>44399</v>
      </c>
      <c r="D26" s="2">
        <v>93050</v>
      </c>
      <c r="E26" s="2">
        <v>21268159</v>
      </c>
      <c r="F26" s="2">
        <v>50000000</v>
      </c>
      <c r="G26" s="2">
        <v>0</v>
      </c>
      <c r="H26" s="17">
        <v>0.94685210022483601</v>
      </c>
      <c r="I26" s="4">
        <v>-1.2911959483932867</v>
      </c>
      <c r="J26" s="10">
        <v>45016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248</v>
      </c>
      <c r="E27" s="2">
        <v>86070334</v>
      </c>
      <c r="F27" s="2">
        <v>30000000</v>
      </c>
      <c r="G27" s="2">
        <v>0</v>
      </c>
      <c r="H27" s="17">
        <v>2.9232006507710504</v>
      </c>
      <c r="I27" s="4">
        <v>6.4897382244236468</v>
      </c>
      <c r="J27" s="10">
        <v>45016</v>
      </c>
    </row>
    <row r="28" spans="1:10" x14ac:dyDescent="0.25">
      <c r="A28" s="1">
        <v>2019</v>
      </c>
      <c r="B28" s="2" t="s">
        <v>56</v>
      </c>
      <c r="C28" s="2">
        <v>691331</v>
      </c>
      <c r="D28" s="2">
        <v>691331</v>
      </c>
      <c r="E28" s="2">
        <v>67173373</v>
      </c>
      <c r="F28" s="2">
        <v>60000000</v>
      </c>
      <c r="G28" s="2">
        <v>0</v>
      </c>
      <c r="H28" s="17">
        <v>1.1893705321354036</v>
      </c>
      <c r="I28" s="4">
        <v>7.5860302058732509</v>
      </c>
      <c r="J28" s="10">
        <v>45016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-2687829</v>
      </c>
      <c r="F29" s="2">
        <v>20000000</v>
      </c>
      <c r="G29" s="2">
        <v>0</v>
      </c>
      <c r="H29" s="17">
        <v>5.7964568423685393E-2</v>
      </c>
      <c r="I29" s="4">
        <v>0</v>
      </c>
      <c r="J29" s="10">
        <v>45016</v>
      </c>
    </row>
    <row r="30" spans="1:10" x14ac:dyDescent="0.25">
      <c r="A30" s="1">
        <v>2021</v>
      </c>
      <c r="B30" s="2" t="s">
        <v>70</v>
      </c>
      <c r="C30" s="2">
        <v>0</v>
      </c>
      <c r="D30" s="2">
        <v>0</v>
      </c>
      <c r="E30" s="2">
        <v>12168212</v>
      </c>
      <c r="F30" s="2">
        <v>50000000</v>
      </c>
      <c r="G30" s="2">
        <v>36538462</v>
      </c>
      <c r="H30" s="17">
        <v>0.90392431058890377</v>
      </c>
      <c r="I30" s="4">
        <v>-12.541177093433852</v>
      </c>
      <c r="J30" s="10">
        <v>45016</v>
      </c>
    </row>
    <row r="31" spans="1:10" x14ac:dyDescent="0.25">
      <c r="A31" s="1">
        <v>2020</v>
      </c>
      <c r="B31" s="2" t="s">
        <v>59</v>
      </c>
      <c r="C31" s="2">
        <v>1979265</v>
      </c>
      <c r="D31" s="2">
        <v>0</v>
      </c>
      <c r="E31" s="2">
        <v>42405454</v>
      </c>
      <c r="F31" s="2">
        <v>35000000</v>
      </c>
      <c r="G31" s="2">
        <v>4321395</v>
      </c>
      <c r="H31" s="17">
        <v>1.4128935937959841</v>
      </c>
      <c r="I31" s="4">
        <v>20.377954178360479</v>
      </c>
      <c r="J31" s="10">
        <v>45016</v>
      </c>
    </row>
    <row r="32" spans="1:10" x14ac:dyDescent="0.25">
      <c r="A32" s="1">
        <v>2016</v>
      </c>
      <c r="B32" s="2" t="s">
        <v>35</v>
      </c>
      <c r="C32" s="2">
        <v>-52400</v>
      </c>
      <c r="D32" s="2">
        <v>7127853</v>
      </c>
      <c r="E32" s="2">
        <v>167248104</v>
      </c>
      <c r="F32" s="2">
        <v>75000000</v>
      </c>
      <c r="G32" s="2">
        <v>0</v>
      </c>
      <c r="H32" s="17">
        <v>2.1646065333776141</v>
      </c>
      <c r="I32" s="4">
        <v>17.054638800136757</v>
      </c>
      <c r="J32" s="10">
        <v>45016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70599</v>
      </c>
      <c r="F33" s="2">
        <v>15000000</v>
      </c>
      <c r="G33" s="2">
        <v>0</v>
      </c>
      <c r="H33" s="17">
        <v>1.7571251221003124</v>
      </c>
      <c r="I33" s="4">
        <v>50.156941003350731</v>
      </c>
      <c r="J33" s="10">
        <v>45016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39012</v>
      </c>
      <c r="F34" s="2">
        <v>15000000</v>
      </c>
      <c r="G34" s="2">
        <v>0</v>
      </c>
      <c r="H34" s="17">
        <v>1.5485481990615202</v>
      </c>
      <c r="I34" s="4">
        <v>26.338836558408275</v>
      </c>
      <c r="J34" s="10">
        <v>45016</v>
      </c>
    </row>
    <row r="35" spans="1:10" x14ac:dyDescent="0.25">
      <c r="A35" s="1">
        <v>2023</v>
      </c>
      <c r="B35" s="2" t="s">
        <v>75</v>
      </c>
      <c r="C35" s="2">
        <v>3810407</v>
      </c>
      <c r="D35" s="2">
        <v>0</v>
      </c>
      <c r="E35" s="2">
        <v>2926403</v>
      </c>
      <c r="F35" s="2">
        <v>40000000</v>
      </c>
      <c r="G35" s="2">
        <v>36189593</v>
      </c>
      <c r="H35" s="17">
        <v>0.7680028281916309</v>
      </c>
      <c r="I35" s="4">
        <v>-23.760778455102827</v>
      </c>
      <c r="J35" s="10">
        <v>45016</v>
      </c>
    </row>
    <row r="36" spans="1:10" x14ac:dyDescent="0.25">
      <c r="A36" s="1">
        <v>2019</v>
      </c>
      <c r="B36" s="2" t="s">
        <v>68</v>
      </c>
      <c r="C36" s="2">
        <v>1870034</v>
      </c>
      <c r="D36" s="2">
        <v>0</v>
      </c>
      <c r="E36" s="2">
        <v>20054957</v>
      </c>
      <c r="F36" s="2">
        <v>35437928</v>
      </c>
      <c r="G36" s="2">
        <v>16544080</v>
      </c>
      <c r="H36" s="17">
        <v>1.0639323206491056</v>
      </c>
      <c r="I36" s="4">
        <v>4.5614859030358668</v>
      </c>
      <c r="J36" s="10">
        <v>45016</v>
      </c>
    </row>
    <row r="37" spans="1:10" x14ac:dyDescent="0.25">
      <c r="A37" s="1">
        <v>2021</v>
      </c>
      <c r="B37" s="2" t="s">
        <v>63</v>
      </c>
      <c r="C37" s="2">
        <v>7500000</v>
      </c>
      <c r="D37" s="2">
        <v>16961</v>
      </c>
      <c r="E37" s="2">
        <v>26551475</v>
      </c>
      <c r="F37" s="2">
        <v>50000000</v>
      </c>
      <c r="G37" s="2">
        <v>25000000</v>
      </c>
      <c r="H37" s="17">
        <v>1.0845344920461024</v>
      </c>
      <c r="I37" s="17">
        <v>21.694893311365291</v>
      </c>
      <c r="J37" s="10">
        <v>45016</v>
      </c>
    </row>
    <row r="38" spans="1:10" x14ac:dyDescent="0.25">
      <c r="A38" s="1">
        <v>2015</v>
      </c>
      <c r="B38" s="2" t="s">
        <v>36</v>
      </c>
      <c r="C38" s="2">
        <v>678108</v>
      </c>
      <c r="D38" s="2">
        <v>678108</v>
      </c>
      <c r="E38" s="2">
        <v>67785958</v>
      </c>
      <c r="F38" s="2">
        <v>50000000</v>
      </c>
      <c r="G38" s="2">
        <v>0</v>
      </c>
      <c r="H38" s="17">
        <v>1.6121885484932585</v>
      </c>
      <c r="I38" s="4">
        <v>8.064111462382062</v>
      </c>
      <c r="J38" s="10">
        <v>45016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84433536</v>
      </c>
      <c r="F39" s="2">
        <v>50000000</v>
      </c>
      <c r="G39" s="2">
        <v>0</v>
      </c>
      <c r="H39" s="17">
        <v>1.6886707226</v>
      </c>
      <c r="I39" s="4">
        <v>7.501852296733591</v>
      </c>
      <c r="J39" s="10">
        <v>45016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109510</v>
      </c>
      <c r="E40" s="2">
        <v>16319340</v>
      </c>
      <c r="F40" s="2">
        <v>40000000</v>
      </c>
      <c r="G40" s="2">
        <v>750435</v>
      </c>
      <c r="H40" s="17">
        <v>1.0717538539091507</v>
      </c>
      <c r="I40" s="4">
        <v>1.1123849973710076</v>
      </c>
      <c r="J40" s="10">
        <v>45016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0</v>
      </c>
      <c r="F41" s="2">
        <v>10000000</v>
      </c>
      <c r="G41" s="2">
        <v>68213</v>
      </c>
      <c r="H41" s="17">
        <v>0.99904511047403444</v>
      </c>
      <c r="I41" s="4">
        <v>-2.9768823125919663E-2</v>
      </c>
      <c r="J41" s="10">
        <v>45016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105458</v>
      </c>
      <c r="F42" s="2">
        <v>28531885</v>
      </c>
      <c r="G42" s="2">
        <v>0</v>
      </c>
      <c r="H42" s="17">
        <v>1.4458492205204339</v>
      </c>
      <c r="I42" s="4">
        <v>15.530841300166486</v>
      </c>
      <c r="J42" s="10">
        <v>45016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351688</v>
      </c>
      <c r="F43" s="2">
        <v>30000000</v>
      </c>
      <c r="G43" s="2">
        <v>0</v>
      </c>
      <c r="H43" s="17">
        <v>0.47103526699999998</v>
      </c>
      <c r="I43" s="4">
        <v>-6.7557137507886056</v>
      </c>
      <c r="J43" s="10">
        <v>45016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2708252</v>
      </c>
      <c r="F44" s="2">
        <v>24474342</v>
      </c>
      <c r="G44" s="2">
        <v>0</v>
      </c>
      <c r="H44" s="17">
        <v>1.4275541265066614</v>
      </c>
      <c r="I44" s="4">
        <v>9.1771927731886684</v>
      </c>
      <c r="J44" s="10">
        <v>45016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2011264</v>
      </c>
      <c r="F45" s="2">
        <v>50000000</v>
      </c>
      <c r="G45" s="2">
        <v>46835984</v>
      </c>
      <c r="H45" s="17">
        <v>0.63566808764557448</v>
      </c>
      <c r="I45" s="4">
        <v>-36.7205474566316</v>
      </c>
      <c r="J45" s="10">
        <v>45016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828839</v>
      </c>
      <c r="F46" s="2">
        <v>25000000</v>
      </c>
      <c r="G46" s="2">
        <v>0</v>
      </c>
      <c r="H46" s="17">
        <v>0.71464209947030743</v>
      </c>
      <c r="I46" s="4">
        <v>-3.6531064744945052</v>
      </c>
      <c r="J46" s="10">
        <v>45016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10892616</v>
      </c>
      <c r="F47" s="2">
        <v>25000000</v>
      </c>
      <c r="G47" s="2">
        <v>1884390</v>
      </c>
      <c r="H47" s="17">
        <v>1.6359613583018764</v>
      </c>
      <c r="I47" s="4">
        <v>8.4815288829864102</v>
      </c>
      <c r="J47" s="10">
        <v>45016</v>
      </c>
    </row>
    <row r="48" spans="1:10" x14ac:dyDescent="0.25">
      <c r="A48" s="1">
        <v>2020</v>
      </c>
      <c r="B48" s="2" t="s">
        <v>60</v>
      </c>
      <c r="C48" s="2">
        <v>5561421</v>
      </c>
      <c r="D48" s="2">
        <v>0</v>
      </c>
      <c r="E48" s="2">
        <v>33659586</v>
      </c>
      <c r="F48" s="2">
        <v>50000000</v>
      </c>
      <c r="G48" s="2">
        <v>18136190</v>
      </c>
      <c r="H48" s="17">
        <v>1.0563578555106876</v>
      </c>
      <c r="I48" s="4">
        <v>5.6340683426385763</v>
      </c>
      <c r="J48" s="10">
        <v>45016</v>
      </c>
    </row>
    <row r="49" spans="1:11" x14ac:dyDescent="0.25">
      <c r="A49" s="21">
        <v>2022</v>
      </c>
      <c r="B49" s="2" t="s">
        <v>66</v>
      </c>
      <c r="C49" s="2">
        <v>3774510</v>
      </c>
      <c r="D49" s="2">
        <v>0</v>
      </c>
      <c r="E49" s="2">
        <v>6363527</v>
      </c>
      <c r="F49" s="2">
        <v>35000000</v>
      </c>
      <c r="G49" s="2">
        <v>28459804</v>
      </c>
      <c r="H49" s="17">
        <v>1.0469691755279018</v>
      </c>
      <c r="I49" s="4">
        <v>18.21282517076439</v>
      </c>
      <c r="J49" s="10">
        <v>45016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SUM(C4:C49)-1</f>
        <v>36439268</v>
      </c>
      <c r="D51" s="9">
        <f>SUM(D4:D49)+2</f>
        <v>14558133</v>
      </c>
      <c r="E51" s="9">
        <f>SUM(E4:E49)-1</f>
        <v>1254718428</v>
      </c>
      <c r="F51" s="9">
        <f>SUM(F4:F49)</f>
        <v>1622844709</v>
      </c>
      <c r="G51" s="9">
        <f>SUM(G4:G49)</f>
        <v>382976124</v>
      </c>
      <c r="H51" s="17">
        <v>1.31</v>
      </c>
      <c r="I51" s="22">
        <v>5.3606999999999996</v>
      </c>
      <c r="J51" s="10">
        <v>45016</v>
      </c>
    </row>
    <row r="52" spans="1:11" x14ac:dyDescent="0.25">
      <c r="C52" s="15"/>
      <c r="H52"/>
    </row>
    <row r="53" spans="1:11" x14ac:dyDescent="0.25">
      <c r="A53" s="27" t="s">
        <v>37</v>
      </c>
      <c r="B53" s="27"/>
    </row>
    <row r="54" spans="1:11" x14ac:dyDescent="0.25">
      <c r="A54" s="27" t="s">
        <v>40</v>
      </c>
      <c r="B54" s="27"/>
      <c r="E54"/>
      <c r="H54" s="12"/>
      <c r="I54" s="12"/>
      <c r="J54" s="12"/>
    </row>
    <row r="55" spans="1:11" x14ac:dyDescent="0.25">
      <c r="A55" s="27" t="s">
        <v>42</v>
      </c>
      <c r="B55" s="27"/>
    </row>
    <row r="56" spans="1:11" x14ac:dyDescent="0.25">
      <c r="A56" s="27"/>
      <c r="B56" s="27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44926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 x14ac:dyDescent="0.25">
      <c r="A7" s="1">
        <v>2019</v>
      </c>
      <c r="B7" s="3" t="s">
        <v>54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 x14ac:dyDescent="0.25">
      <c r="A8" s="1">
        <v>2015</v>
      </c>
      <c r="B8" s="3" t="s">
        <v>34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 x14ac:dyDescent="0.25">
      <c r="A9" s="1">
        <v>2012</v>
      </c>
      <c r="B9" s="3" t="s">
        <v>10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 x14ac:dyDescent="0.25">
      <c r="A10" s="1">
        <v>2019</v>
      </c>
      <c r="B10" s="3" t="s">
        <v>58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 x14ac:dyDescent="0.25">
      <c r="A11" s="21">
        <v>2021</v>
      </c>
      <c r="B11" s="3" t="s">
        <v>69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 x14ac:dyDescent="0.25">
      <c r="A18" s="1">
        <v>2022</v>
      </c>
      <c r="B18" s="20" t="s">
        <v>71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 x14ac:dyDescent="0.25">
      <c r="A22" s="1">
        <v>2015</v>
      </c>
      <c r="B22" s="2" t="s">
        <v>9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 x14ac:dyDescent="0.25">
      <c r="A23" s="1">
        <v>2021</v>
      </c>
      <c r="B23" s="2" t="s">
        <v>67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 x14ac:dyDescent="0.25">
      <c r="A26" s="1">
        <v>2004</v>
      </c>
      <c r="B26" s="2" t="s">
        <v>3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 x14ac:dyDescent="0.25">
      <c r="A27" s="1">
        <v>2015</v>
      </c>
      <c r="B27" s="2" t="s">
        <v>4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 x14ac:dyDescent="0.25">
      <c r="A29" s="1">
        <v>2019</v>
      </c>
      <c r="B29" s="2" t="s">
        <v>56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 x14ac:dyDescent="0.25">
      <c r="A32" s="1">
        <v>2020</v>
      </c>
      <c r="B32" s="2" t="s">
        <v>59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 x14ac:dyDescent="0.25">
      <c r="A33" s="1">
        <v>2016</v>
      </c>
      <c r="B33" s="2" t="s">
        <v>35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 x14ac:dyDescent="0.25">
      <c r="A36" s="1">
        <v>2019</v>
      </c>
      <c r="B36" s="2" t="s">
        <v>68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 x14ac:dyDescent="0.25">
      <c r="A37" s="1">
        <v>2021</v>
      </c>
      <c r="B37" s="2" t="s">
        <v>63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 x14ac:dyDescent="0.25">
      <c r="A38" s="1">
        <v>2015</v>
      </c>
      <c r="B38" s="2" t="s">
        <v>36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 x14ac:dyDescent="0.25">
      <c r="A42" s="1">
        <v>2015</v>
      </c>
      <c r="B42" s="2" t="s">
        <v>38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 x14ac:dyDescent="0.25">
      <c r="A45" s="1">
        <v>2021</v>
      </c>
      <c r="B45" s="2" t="s">
        <v>72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 x14ac:dyDescent="0.25">
      <c r="A49" s="21">
        <v>2022</v>
      </c>
      <c r="B49" s="2" t="s">
        <v>66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2">
        <v>5.5711000000000004</v>
      </c>
      <c r="J51" s="10">
        <v>44926</v>
      </c>
    </row>
    <row r="52" spans="1:11" x14ac:dyDescent="0.25">
      <c r="C52" s="15"/>
      <c r="H52"/>
    </row>
    <row r="53" spans="1:11" x14ac:dyDescent="0.25">
      <c r="A53" s="27" t="s">
        <v>37</v>
      </c>
      <c r="B53" s="27"/>
    </row>
    <row r="54" spans="1:11" x14ac:dyDescent="0.25">
      <c r="A54" s="27" t="s">
        <v>40</v>
      </c>
      <c r="B54" s="27"/>
      <c r="E54"/>
      <c r="H54" s="12"/>
      <c r="I54" s="12"/>
      <c r="J54" s="12"/>
    </row>
    <row r="55" spans="1:11" x14ac:dyDescent="0.25">
      <c r="A55" s="27" t="s">
        <v>42</v>
      </c>
      <c r="B55" s="27"/>
    </row>
    <row r="56" spans="1:11" x14ac:dyDescent="0.25">
      <c r="A56" s="27"/>
      <c r="B56" s="27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44834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25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25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25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25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25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25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25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25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25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25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25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25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25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25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25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25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25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25">
      <c r="C52" s="15"/>
      <c r="H52"/>
    </row>
    <row r="53" spans="1:11" x14ac:dyDescent="0.25">
      <c r="A53" s="27" t="s">
        <v>37</v>
      </c>
      <c r="B53" s="27"/>
    </row>
    <row r="54" spans="1:11" x14ac:dyDescent="0.25">
      <c r="A54" s="27" t="s">
        <v>40</v>
      </c>
      <c r="B54" s="27"/>
      <c r="E54"/>
      <c r="H54" s="12"/>
      <c r="I54" s="12"/>
      <c r="J54" s="12"/>
    </row>
    <row r="55" spans="1:11" x14ac:dyDescent="0.25">
      <c r="A55" s="27" t="s">
        <v>42</v>
      </c>
      <c r="B55" s="27"/>
    </row>
    <row r="56" spans="1:11" x14ac:dyDescent="0.25">
      <c r="A56" s="27"/>
      <c r="B56" s="27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44742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25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25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25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25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25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25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25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25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25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25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25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25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25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25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25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25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25">
      <c r="C51" s="15"/>
      <c r="H51"/>
    </row>
    <row r="52" spans="1:11" x14ac:dyDescent="0.25">
      <c r="A52" s="27" t="s">
        <v>37</v>
      </c>
      <c r="B52" s="27"/>
    </row>
    <row r="53" spans="1:11" x14ac:dyDescent="0.25">
      <c r="A53" s="27" t="s">
        <v>40</v>
      </c>
      <c r="B53" s="27"/>
      <c r="E53"/>
      <c r="H53" s="12"/>
      <c r="I53" s="12"/>
      <c r="J53" s="12"/>
    </row>
    <row r="54" spans="1:11" x14ac:dyDescent="0.25">
      <c r="A54" s="27" t="s">
        <v>42</v>
      </c>
      <c r="B54" s="27"/>
    </row>
    <row r="55" spans="1:11" x14ac:dyDescent="0.25">
      <c r="A55" s="27"/>
      <c r="B55" s="27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>
      <selection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44651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25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25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25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25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25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25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25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25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25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25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25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25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25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25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25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25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25">
      <c r="H48" s="17"/>
      <c r="J48" s="10"/>
    </row>
    <row r="49" spans="1:11" x14ac:dyDescent="0.25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25">
      <c r="C50" s="15"/>
      <c r="H50"/>
    </row>
    <row r="51" spans="1:11" x14ac:dyDescent="0.25">
      <c r="A51" s="27" t="s">
        <v>37</v>
      </c>
      <c r="B51" s="27"/>
    </row>
    <row r="52" spans="1:11" x14ac:dyDescent="0.25">
      <c r="A52" s="27" t="s">
        <v>40</v>
      </c>
      <c r="B52" s="27"/>
      <c r="E52"/>
      <c r="H52" s="12"/>
      <c r="I52" s="12"/>
      <c r="J52" s="12"/>
    </row>
    <row r="53" spans="1:11" x14ac:dyDescent="0.25">
      <c r="A53" s="27" t="s">
        <v>42</v>
      </c>
      <c r="B53" s="27"/>
    </row>
    <row r="54" spans="1:11" x14ac:dyDescent="0.25">
      <c r="A54" s="27"/>
      <c r="B54" s="27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5" workbookViewId="0">
      <selection activeCell="I49" sqref="I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44561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25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25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25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25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25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25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25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25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25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25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25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25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25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25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25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25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25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25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25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25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25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25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25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25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25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25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25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25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25">
      <c r="C50" s="15"/>
      <c r="H50"/>
    </row>
    <row r="51" spans="1:11" x14ac:dyDescent="0.25">
      <c r="A51" s="27" t="s">
        <v>37</v>
      </c>
      <c r="B51" s="27"/>
    </row>
    <row r="52" spans="1:11" x14ac:dyDescent="0.25">
      <c r="A52" s="27" t="s">
        <v>40</v>
      </c>
      <c r="B52" s="27"/>
      <c r="E52"/>
      <c r="H52" s="12"/>
      <c r="I52" s="12"/>
      <c r="J52" s="12"/>
    </row>
    <row r="53" spans="1:11" x14ac:dyDescent="0.25">
      <c r="A53" s="27" t="s">
        <v>42</v>
      </c>
      <c r="B53" s="27"/>
    </row>
    <row r="54" spans="1:11" x14ac:dyDescent="0.25">
      <c r="A54" s="27"/>
      <c r="B54" s="27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5" workbookViewId="0">
      <selection activeCell="D48" sqref="D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44469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25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25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25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25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25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25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25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25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25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25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25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25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25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25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25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25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25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25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25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25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25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25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25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25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25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25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25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25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25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25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25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25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25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25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25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25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25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25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25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25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25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25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25">
      <c r="C49" s="15"/>
      <c r="H49"/>
    </row>
    <row r="50" spans="1:11" x14ac:dyDescent="0.25">
      <c r="A50" s="27" t="s">
        <v>37</v>
      </c>
      <c r="B50" s="27"/>
    </row>
    <row r="51" spans="1:11" x14ac:dyDescent="0.25">
      <c r="A51" s="27" t="s">
        <v>40</v>
      </c>
      <c r="B51" s="27"/>
      <c r="E51"/>
      <c r="H51" s="12"/>
      <c r="I51" s="12"/>
      <c r="J51" s="12"/>
    </row>
    <row r="52" spans="1:11" x14ac:dyDescent="0.25">
      <c r="A52" s="27" t="s">
        <v>42</v>
      </c>
      <c r="B52" s="27"/>
    </row>
    <row r="53" spans="1:11" x14ac:dyDescent="0.25">
      <c r="A53" s="27"/>
      <c r="B53" s="27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3" workbookViewId="0">
      <selection activeCell="D54" sqref="D5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44377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25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25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25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25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25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25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25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25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25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25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25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25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25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25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25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25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25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25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25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25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25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25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25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25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25">
      <c r="C49" s="15"/>
      <c r="H49"/>
    </row>
    <row r="50" spans="1:11" x14ac:dyDescent="0.25">
      <c r="A50" s="27" t="s">
        <v>37</v>
      </c>
      <c r="B50" s="27"/>
    </row>
    <row r="51" spans="1:11" x14ac:dyDescent="0.25">
      <c r="A51" s="27" t="s">
        <v>40</v>
      </c>
      <c r="B51" s="27"/>
      <c r="E51"/>
      <c r="H51" s="12"/>
      <c r="I51" s="12"/>
      <c r="J51" s="12"/>
    </row>
    <row r="52" spans="1:11" x14ac:dyDescent="0.25">
      <c r="A52" s="27" t="s">
        <v>42</v>
      </c>
      <c r="B52" s="27"/>
    </row>
    <row r="53" spans="1:11" x14ac:dyDescent="0.25">
      <c r="A53" s="27"/>
      <c r="B53" s="27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9" zoomScale="85" zoomScaleNormal="85" workbookViewId="0">
      <selection activeCell="F50" sqref="F5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7.5703125" style="7" customWidth="1"/>
    <col min="4" max="5" width="12.85546875" style="7" customWidth="1"/>
    <col min="6" max="6" width="16.85546875" style="7" customWidth="1"/>
    <col min="7" max="9" width="12.85546875" style="7" customWidth="1"/>
    <col min="10" max="10" width="14.42578125" style="7" customWidth="1"/>
    <col min="11" max="12" width="9.140625" style="7"/>
    <col min="13" max="13" width="33.140625" style="7" customWidth="1"/>
    <col min="14" max="15" width="9.140625" style="7"/>
    <col min="16" max="16" width="10.42578125" style="7" bestFit="1" customWidth="1"/>
    <col min="17" max="16384" width="9.140625" style="7"/>
  </cols>
  <sheetData>
    <row r="1" spans="1:16" x14ac:dyDescent="0.25">
      <c r="B1"/>
    </row>
    <row r="2" spans="1:16" x14ac:dyDescent="0.25">
      <c r="A2" s="16">
        <v>44286</v>
      </c>
    </row>
    <row r="3" spans="1:16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25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25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25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25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25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25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25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25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25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25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25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25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25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25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25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25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25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25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25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25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25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25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25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25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25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25">
      <c r="J47" s="10"/>
    </row>
    <row r="48" spans="1:16" x14ac:dyDescent="0.25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25">
      <c r="C49" s="15"/>
      <c r="H49"/>
    </row>
    <row r="50" spans="1:11" x14ac:dyDescent="0.25">
      <c r="A50" s="27" t="s">
        <v>37</v>
      </c>
      <c r="B50" s="27"/>
    </row>
    <row r="51" spans="1:11" x14ac:dyDescent="0.25">
      <c r="A51" s="27" t="s">
        <v>40</v>
      </c>
      <c r="B51" s="27"/>
      <c r="E51"/>
      <c r="H51" s="12"/>
      <c r="I51" s="12"/>
      <c r="J51" s="12"/>
    </row>
    <row r="52" spans="1:11" x14ac:dyDescent="0.25">
      <c r="A52" s="27" t="s">
        <v>42</v>
      </c>
      <c r="B52" s="27"/>
    </row>
    <row r="53" spans="1:11" x14ac:dyDescent="0.25">
      <c r="A53" s="27"/>
      <c r="B53" s="27"/>
      <c r="K53" s="8"/>
    </row>
    <row r="54" spans="1:11" x14ac:dyDescent="0.25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1" workbookViewId="0">
      <selection activeCell="D55" sqref="D5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44196</v>
      </c>
      <c r="C2"/>
      <c r="D2"/>
      <c r="E2"/>
      <c r="F2"/>
      <c r="G2"/>
      <c r="H2"/>
      <c r="I2"/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25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25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25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25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25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25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25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25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25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25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25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25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25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25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25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25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25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25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25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25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25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25">
      <c r="C52" s="15"/>
      <c r="H52"/>
    </row>
    <row r="53" spans="1:11" x14ac:dyDescent="0.25">
      <c r="A53" s="27" t="s">
        <v>37</v>
      </c>
      <c r="B53" s="27"/>
    </row>
    <row r="54" spans="1:11" x14ac:dyDescent="0.25">
      <c r="A54" s="27" t="s">
        <v>40</v>
      </c>
      <c r="B54" s="27"/>
      <c r="E54"/>
      <c r="H54" s="12"/>
      <c r="I54" s="12"/>
      <c r="J54" s="12"/>
    </row>
    <row r="55" spans="1:11" x14ac:dyDescent="0.25">
      <c r="A55" s="27" t="s">
        <v>42</v>
      </c>
      <c r="B55" s="27"/>
    </row>
    <row r="56" spans="1:11" x14ac:dyDescent="0.25">
      <c r="A56" s="27"/>
      <c r="B56" s="27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18" workbookViewId="0">
      <selection activeCell="E52" sqref="E52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44104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25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25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25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25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25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25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25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25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25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25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25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25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25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25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25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25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25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25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25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25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25">
      <c r="C51" s="15"/>
      <c r="H51"/>
      <c r="I51"/>
    </row>
    <row r="52" spans="1:11" x14ac:dyDescent="0.25">
      <c r="A52" s="27" t="s">
        <v>37</v>
      </c>
      <c r="B52" s="27"/>
    </row>
    <row r="53" spans="1:11" x14ac:dyDescent="0.25">
      <c r="A53" s="27" t="s">
        <v>40</v>
      </c>
      <c r="B53" s="27"/>
      <c r="E53"/>
      <c r="H53" s="12"/>
      <c r="I53" s="12"/>
      <c r="J53" s="12"/>
    </row>
    <row r="54" spans="1:11" x14ac:dyDescent="0.25">
      <c r="A54" s="27" t="s">
        <v>42</v>
      </c>
      <c r="B54" s="27"/>
    </row>
    <row r="55" spans="1:11" x14ac:dyDescent="0.25">
      <c r="A55" s="27"/>
      <c r="B55" s="27"/>
      <c r="K55" s="8"/>
    </row>
    <row r="57" spans="1:11" s="8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25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5" zoomScale="85" zoomScaleNormal="85" workbookViewId="0">
      <selection activeCell="B37" sqref="B37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1" width="9.140625" style="7" customWidth="1"/>
    <col min="12" max="16384" width="9.140625" style="7"/>
  </cols>
  <sheetData>
    <row r="1" spans="1:10" x14ac:dyDescent="0.25">
      <c r="B1"/>
    </row>
    <row r="2" spans="1:10" x14ac:dyDescent="0.25">
      <c r="A2" s="16">
        <v>44012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25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25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25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25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25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25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25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25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25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25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25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25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25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25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25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25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25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25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25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25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25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25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25">
      <c r="C50" s="15"/>
    </row>
    <row r="51" spans="1:11" x14ac:dyDescent="0.25">
      <c r="A51" s="27" t="s">
        <v>37</v>
      </c>
      <c r="B51" s="27"/>
      <c r="E51"/>
    </row>
    <row r="52" spans="1:11" x14ac:dyDescent="0.25">
      <c r="A52" s="27" t="s">
        <v>40</v>
      </c>
      <c r="B52" s="27"/>
      <c r="E52"/>
      <c r="H52" s="12"/>
      <c r="I52" s="12"/>
      <c r="J52" s="12"/>
    </row>
    <row r="53" spans="1:11" x14ac:dyDescent="0.25">
      <c r="A53" s="27" t="s">
        <v>42</v>
      </c>
      <c r="B53" s="27"/>
    </row>
    <row r="54" spans="1:11" x14ac:dyDescent="0.25">
      <c r="A54" s="27"/>
      <c r="B54" s="27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43921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25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25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25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25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25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25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25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25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25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25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25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25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25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25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25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25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25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25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25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25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25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25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25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25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25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25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25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25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25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25">
      <c r="C52" s="15"/>
    </row>
    <row r="53" spans="1:11" x14ac:dyDescent="0.25">
      <c r="A53" s="27" t="s">
        <v>37</v>
      </c>
      <c r="B53" s="27"/>
      <c r="E53"/>
    </row>
    <row r="54" spans="1:11" x14ac:dyDescent="0.25">
      <c r="A54" s="27" t="s">
        <v>40</v>
      </c>
      <c r="B54" s="27"/>
      <c r="E54"/>
      <c r="H54" s="12"/>
      <c r="I54" s="12"/>
      <c r="J54" s="12"/>
    </row>
    <row r="55" spans="1:11" x14ac:dyDescent="0.25">
      <c r="A55" s="27" t="s">
        <v>42</v>
      </c>
      <c r="B55" s="27"/>
    </row>
    <row r="56" spans="1:11" x14ac:dyDescent="0.25">
      <c r="A56" s="27"/>
      <c r="B56" s="27"/>
      <c r="K56" s="8"/>
    </row>
    <row r="58" spans="1:11" s="8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25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21" workbookViewId="0">
      <selection activeCell="D49" sqref="D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43830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25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25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25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25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25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25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25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25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25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25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25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25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25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25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25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25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25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25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25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25">
      <c r="C50" s="15"/>
    </row>
    <row r="51" spans="1:11" x14ac:dyDescent="0.25">
      <c r="A51" s="27" t="s">
        <v>37</v>
      </c>
      <c r="B51" s="27"/>
      <c r="E51"/>
    </row>
    <row r="52" spans="1:11" x14ac:dyDescent="0.25">
      <c r="A52" s="27" t="s">
        <v>40</v>
      </c>
      <c r="B52" s="27"/>
      <c r="E52"/>
      <c r="H52" s="12"/>
      <c r="I52" s="12"/>
      <c r="J52" s="12"/>
    </row>
    <row r="53" spans="1:11" x14ac:dyDescent="0.25">
      <c r="A53" s="27" t="s">
        <v>42</v>
      </c>
      <c r="B53" s="27"/>
    </row>
    <row r="54" spans="1:11" x14ac:dyDescent="0.25">
      <c r="A54" s="27"/>
      <c r="B54" s="27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2Q24</vt:lpstr>
      <vt:lpstr>1Q24</vt:lpstr>
      <vt:lpstr>4Q23</vt:lpstr>
      <vt:lpstr>3Q23</vt:lpstr>
      <vt:lpstr>2Q23</vt:lpstr>
      <vt:lpstr>1Q23</vt:lpstr>
      <vt:lpstr>4Q22</vt:lpstr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Mulawin, Ricky</cp:lastModifiedBy>
  <dcterms:created xsi:type="dcterms:W3CDTF">2016-02-15T19:03:14Z</dcterms:created>
  <dcterms:modified xsi:type="dcterms:W3CDTF">2025-05-13T20:19:14Z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</Properties>
</file>