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awiR\Box\PRIVATE_INVESTMENT\Investment Division\Asset Class - Real Estate\___Administration\Performance Reports\2023\"/>
    </mc:Choice>
  </mc:AlternateContent>
  <xr:revisionPtr revIDLastSave="0" documentId="8_{F108647E-6139-4043-8FBD-0C721EFF76AF}" xr6:coauthVersionLast="47" xr6:coauthVersionMax="47" xr10:uidLastSave="{00000000-0000-0000-0000-000000000000}"/>
  <bookViews>
    <workbookView xWindow="2535" yWindow="2085" windowWidth="23325" windowHeight="11385" xr2:uid="{00000000-000D-0000-FFFF-FFFF00000000}"/>
  </bookViews>
  <sheets>
    <sheet name="4Q23" sheetId="23" r:id="rId1"/>
    <sheet name="3Q23" sheetId="19" r:id="rId2"/>
    <sheet name="2Q23" sheetId="18" r:id="rId3"/>
    <sheet name="1Q23" sheetId="22" r:id="rId4"/>
    <sheet name="4Q22" sheetId="17" r:id="rId5"/>
    <sheet name="3Q22" sheetId="20" r:id="rId6"/>
    <sheet name="2Q22" sheetId="15" r:id="rId7"/>
    <sheet name="1Q22 " sheetId="14" r:id="rId8"/>
    <sheet name="4Q21" sheetId="13" r:id="rId9"/>
    <sheet name="3Q21" sheetId="12" r:id="rId10"/>
    <sheet name="2Q21  " sheetId="11" r:id="rId11"/>
    <sheet name="1Q21 " sheetId="10" r:id="rId12"/>
    <sheet name="4Q20" sheetId="6" r:id="rId13"/>
    <sheet name="3Q20" sheetId="5" r:id="rId14"/>
    <sheet name="2Q20" sheetId="2" r:id="rId15"/>
    <sheet name="1Q20" sheetId="4" r:id="rId16"/>
    <sheet name="4Q19" sheetId="3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23" l="1"/>
  <c r="C52" i="23"/>
  <c r="E52" i="23"/>
  <c r="F52" i="23"/>
  <c r="G52" i="23"/>
  <c r="G51" i="22" l="1"/>
  <c r="F51" i="22"/>
  <c r="E51" i="22"/>
  <c r="D51" i="22"/>
  <c r="C51" i="22"/>
  <c r="C50" i="18" l="1"/>
  <c r="E50" i="18"/>
  <c r="D50" i="18"/>
  <c r="E51" i="17" l="1"/>
  <c r="C50" i="15" l="1"/>
  <c r="G50" i="19" l="1"/>
  <c r="C51" i="20" l="1"/>
  <c r="D51" i="20"/>
  <c r="E51" i="20"/>
  <c r="F51" i="20"/>
  <c r="G51" i="20"/>
  <c r="F50" i="19" l="1"/>
  <c r="E50" i="19"/>
  <c r="D50" i="19"/>
  <c r="C50" i="19"/>
  <c r="G51" i="17" l="1"/>
  <c r="C51" i="17"/>
  <c r="D51" i="17"/>
  <c r="F51" i="17"/>
  <c r="G50" i="18" l="1"/>
  <c r="F50" i="18"/>
  <c r="G50" i="15"/>
  <c r="F50" i="15"/>
  <c r="E50" i="15"/>
  <c r="D50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<sst xmlns="http://schemas.openxmlformats.org/spreadsheetml/2006/main" count="1008" uniqueCount="78">
  <si>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</si>
  <si>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</si>
  <si>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</si>
  <si>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</si>
  <si>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</si>
  <si>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</si>
  <si>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</si>
  <si>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</si>
  <si>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</si>
  <si>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</si>
  <si>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</si>
  <si>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</si>
  <si>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</si>
  <si>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</si>
  <si>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</si>
  <si>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</si>
  <si>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</si>
  <si>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</si>
  <si>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</si>
  <si>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</si>
  <si>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</si>
  <si>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</si>
  <si>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</si>
  <si>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</si>
  <si>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</si>
  <si>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</si>
  <si>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</si>
  <si>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</si>
  <si>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</si>
  <si>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</si>
  <si>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</si>
  <si>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</si>
  <si>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</si>
  <si>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</si>
  <si>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</si>
  <si>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</si>
  <si>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</si>
  <si>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</si>
  <si>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</si>
  <si>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</si>
  <si>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</si>
  <si>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</si>
  <si>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</si>
  <si>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</si>
  <si>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</si>
  <si>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</si>
  <si>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</si>
  <si>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</si>
  <si>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</si>
  <si>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</si>
  <si>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</si>
  <si>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</si>
  <si>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</si>
  <si>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</si>
  <si>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</si>
  <si>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</si>
  <si>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</si>
  <si>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</si>
  <si>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</si>
  <si>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</si>
  <si>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</si>
  <si>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</si>
  <si>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</si>
  <si>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</si>
  <si>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</si>
  <si>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</si>
  <si>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</si>
  <si>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</si>
  <si>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</si>
  <si>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</si>
  <si>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</si>
  <si>
    <t>Cortland Partners Growth and Income Fund</t>
  </si>
  <si>
    <t>TPG Real Estate Partners IV</t>
  </si>
  <si>
    <t>EQT Exeter Industrial Value Fund VI</t>
  </si>
  <si>
    <t>NB Partners Fund IV LP</t>
  </si>
  <si>
    <t>NB Partners Fund IV</t>
  </si>
  <si>
    <t>Oaktree Real Estate Opportunities Fund IX L.P.</t>
  </si>
  <si>
    <t>Waterton Residential Property Venture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</si>
</sst>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3A7-80CB-4A37-88A4-AEA5A28819FC}">
  <dimension ref="A1:M58"/>
  <sheetViews>
    <sheetView tabSelected="1" workbookViewId="0">
      <pane ySplit="2" topLeftCell="A3" activePane="bottomLeft" state="frozen"/>
      <selection activeCell="E20" sqref="E20"/>
      <selection pane="bottomLeft" activeCell="O36" sqref="O36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45291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2669067</v>
      </c>
      <c r="F4" s="2">
        <v>25000000</v>
      </c>
      <c r="G4" s="2">
        <v>0</v>
      </c>
      <c r="H4" s="17">
        <v>1.2829010961857239</v>
      </c>
      <c r="I4" s="17">
        <v>8.1863465892608289</v>
      </c>
      <c r="J4" s="10">
        <v>45291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222411</v>
      </c>
      <c r="F5" s="2">
        <v>25533001</v>
      </c>
      <c r="G5" s="2">
        <v>1641793</v>
      </c>
      <c r="H5" s="17">
        <v>0.5354045088917867</v>
      </c>
      <c r="I5" s="4">
        <v>-8.9603206828554818</v>
      </c>
      <c r="J5" s="10">
        <v>45291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26462286</v>
      </c>
      <c r="F6" s="2">
        <v>20000000</v>
      </c>
      <c r="G6" s="2">
        <v>2015220</v>
      </c>
      <c r="H6" s="17">
        <v>1.7781996400374971</v>
      </c>
      <c r="I6" s="4">
        <v>11.841022233717213</v>
      </c>
      <c r="J6" s="10">
        <v>45291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32581894</v>
      </c>
      <c r="F7" s="2">
        <v>35000000</v>
      </c>
      <c r="G7" s="2">
        <v>8006250</v>
      </c>
      <c r="H7" s="17">
        <v>1.2070162148608474</v>
      </c>
      <c r="I7" s="4">
        <v>8.0049588173605848</v>
      </c>
      <c r="J7" s="10">
        <v>45291</v>
      </c>
    </row>
    <row r="8" spans="1:13" x14ac:dyDescent="0.25">
      <c r="A8" s="1">
        <v>2015</v>
      </c>
      <c r="B8" s="3" t="s">
        <v>34</v>
      </c>
      <c r="C8" s="2">
        <v>0</v>
      </c>
      <c r="D8" s="2">
        <v>72953</v>
      </c>
      <c r="E8" s="2">
        <v>14196471</v>
      </c>
      <c r="F8" s="2">
        <v>20000000</v>
      </c>
      <c r="G8" s="2">
        <v>0</v>
      </c>
      <c r="H8" s="17">
        <v>1.5119355999999999</v>
      </c>
      <c r="I8" s="4">
        <v>6.7717625565255846</v>
      </c>
      <c r="J8" s="10">
        <v>45291</v>
      </c>
    </row>
    <row r="9" spans="1:13" x14ac:dyDescent="0.25">
      <c r="A9" s="1">
        <v>2012</v>
      </c>
      <c r="B9" s="3" t="s">
        <v>10</v>
      </c>
      <c r="C9" s="2">
        <v>30476</v>
      </c>
      <c r="D9" s="2">
        <v>159873</v>
      </c>
      <c r="E9" s="2">
        <v>16842930</v>
      </c>
      <c r="F9" s="2">
        <v>20000000</v>
      </c>
      <c r="G9" s="2">
        <v>1359113</v>
      </c>
      <c r="H9" s="17">
        <v>1.4656708308494899</v>
      </c>
      <c r="I9" s="4">
        <v>8.9355494701804936</v>
      </c>
      <c r="J9" s="10">
        <v>45291</v>
      </c>
    </row>
    <row r="10" spans="1:13" x14ac:dyDescent="0.25">
      <c r="A10" s="1">
        <v>2019</v>
      </c>
      <c r="B10" s="3" t="s">
        <v>58</v>
      </c>
      <c r="C10" s="2">
        <v>221402</v>
      </c>
      <c r="D10" s="2">
        <v>450610</v>
      </c>
      <c r="E10" s="2">
        <v>10694223</v>
      </c>
      <c r="F10" s="2">
        <v>20000000</v>
      </c>
      <c r="G10" s="2">
        <v>8244900</v>
      </c>
      <c r="H10" s="17">
        <v>1.1786005382324272</v>
      </c>
      <c r="I10" s="4">
        <v>10.034483907297442</v>
      </c>
      <c r="J10" s="10">
        <v>45291</v>
      </c>
    </row>
    <row r="11" spans="1:13" x14ac:dyDescent="0.25">
      <c r="A11" s="21">
        <v>2021</v>
      </c>
      <c r="B11" s="3" t="s">
        <v>69</v>
      </c>
      <c r="C11" s="2">
        <v>1868427</v>
      </c>
      <c r="D11" s="2">
        <v>203383</v>
      </c>
      <c r="E11" s="2">
        <v>32298209</v>
      </c>
      <c r="F11" s="2">
        <v>50000000</v>
      </c>
      <c r="G11" s="2">
        <v>19592357</v>
      </c>
      <c r="H11" s="17">
        <v>1.0583803967500844</v>
      </c>
      <c r="I11" s="4">
        <v>7.2084058295742937</v>
      </c>
      <c r="J11" s="10">
        <v>45291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58630</v>
      </c>
      <c r="F12" s="2">
        <v>10000000</v>
      </c>
      <c r="G12" s="2">
        <v>0</v>
      </c>
      <c r="H12" s="17">
        <v>4.7026721235026629</v>
      </c>
      <c r="I12" s="4">
        <v>79.636876882729752</v>
      </c>
      <c r="J12" s="10">
        <v>45291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-264</v>
      </c>
      <c r="F13" s="2">
        <v>30000000</v>
      </c>
      <c r="G13" s="2">
        <v>33153</v>
      </c>
      <c r="H13" s="17">
        <v>1.218889869507535</v>
      </c>
      <c r="I13" s="4">
        <v>3.0172238534776463</v>
      </c>
      <c r="J13" s="10">
        <v>45291</v>
      </c>
    </row>
    <row r="14" spans="1:13" x14ac:dyDescent="0.25">
      <c r="A14" s="1">
        <v>2020</v>
      </c>
      <c r="B14" s="3" t="s">
        <v>61</v>
      </c>
      <c r="C14" s="2">
        <v>1361976</v>
      </c>
      <c r="D14" s="2">
        <v>0</v>
      </c>
      <c r="E14" s="2">
        <v>37615127</v>
      </c>
      <c r="F14" s="2">
        <v>40000000</v>
      </c>
      <c r="G14" s="2">
        <v>11721327</v>
      </c>
      <c r="H14" s="17">
        <v>1.3227161681290445</v>
      </c>
      <c r="I14" s="4">
        <v>13.702593745599124</v>
      </c>
      <c r="J14" s="10">
        <v>45291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4489440</v>
      </c>
      <c r="F15" s="2">
        <v>15000000</v>
      </c>
      <c r="G15" s="2">
        <v>0</v>
      </c>
      <c r="H15" s="17">
        <v>1.5467850055475192</v>
      </c>
      <c r="I15" s="4">
        <v>7.5547158250733437</v>
      </c>
      <c r="J15" s="10">
        <v>45291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0</v>
      </c>
      <c r="E16" s="2">
        <v>14026094</v>
      </c>
      <c r="F16" s="2">
        <v>25000000</v>
      </c>
      <c r="G16" s="2">
        <v>0</v>
      </c>
      <c r="H16" s="17">
        <v>1.2584237796000002</v>
      </c>
      <c r="I16" s="4">
        <v>2.8514800698128395</v>
      </c>
      <c r="J16" s="10">
        <v>45291</v>
      </c>
    </row>
    <row r="17" spans="1:10" x14ac:dyDescent="0.25">
      <c r="A17" s="1">
        <v>2022</v>
      </c>
      <c r="B17" s="3" t="s">
        <v>71</v>
      </c>
      <c r="C17" s="2">
        <v>796070</v>
      </c>
      <c r="D17" s="2">
        <v>762956</v>
      </c>
      <c r="E17" s="2">
        <v>69617310</v>
      </c>
      <c r="F17" s="2">
        <v>100000000</v>
      </c>
      <c r="G17" s="2">
        <v>0</v>
      </c>
      <c r="H17" s="17">
        <v>0.71537877141652262</v>
      </c>
      <c r="I17" s="4">
        <v>-22.571945982723708</v>
      </c>
      <c r="J17" s="10">
        <v>45291</v>
      </c>
    </row>
    <row r="18" spans="1:10" x14ac:dyDescent="0.25">
      <c r="A18" s="1">
        <v>2011</v>
      </c>
      <c r="B18" s="2" t="s">
        <v>7</v>
      </c>
      <c r="C18" s="2">
        <v>-574867</v>
      </c>
      <c r="D18" s="2">
        <v>105133</v>
      </c>
      <c r="E18" s="2">
        <v>22404</v>
      </c>
      <c r="F18" s="2">
        <v>25000000</v>
      </c>
      <c r="G18" s="2">
        <v>0</v>
      </c>
      <c r="H18" s="17">
        <v>2.352537414500298</v>
      </c>
      <c r="I18" s="4">
        <v>21.550775994819006</v>
      </c>
      <c r="J18" s="10">
        <v>45291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5084234</v>
      </c>
      <c r="F19" s="2">
        <v>25000000</v>
      </c>
      <c r="G19" s="2">
        <v>518518</v>
      </c>
      <c r="H19" s="17">
        <v>1.2093394352481774</v>
      </c>
      <c r="I19" s="4">
        <v>5.7327698362363844</v>
      </c>
      <c r="J19" s="10">
        <v>45291</v>
      </c>
    </row>
    <row r="20" spans="1:10" x14ac:dyDescent="0.25">
      <c r="A20" s="1">
        <v>2023</v>
      </c>
      <c r="B20" s="2" t="s">
        <v>73</v>
      </c>
      <c r="C20" s="2">
        <v>7500000</v>
      </c>
      <c r="D20" s="2">
        <v>0</v>
      </c>
      <c r="E20" s="2">
        <v>6284564</v>
      </c>
      <c r="F20" s="2">
        <v>75000000</v>
      </c>
      <c r="G20" s="2">
        <v>67500000</v>
      </c>
      <c r="H20" s="17">
        <v>0.83794181792</v>
      </c>
      <c r="I20" s="4">
        <v>-17.072794025018055</v>
      </c>
      <c r="J20" s="10">
        <v>45291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15036198</v>
      </c>
      <c r="F21" s="2">
        <v>20000000</v>
      </c>
      <c r="G21" s="2">
        <v>0</v>
      </c>
      <c r="H21" s="17">
        <v>1.133223473146759</v>
      </c>
      <c r="I21" s="4">
        <v>2.3605713017521124</v>
      </c>
      <c r="J21" s="10">
        <v>45291</v>
      </c>
    </row>
    <row r="22" spans="1:10" x14ac:dyDescent="0.25">
      <c r="A22" s="1">
        <v>2021</v>
      </c>
      <c r="B22" s="2" t="s">
        <v>67</v>
      </c>
      <c r="C22" s="2">
        <v>1225992</v>
      </c>
      <c r="D22" s="2">
        <v>51551</v>
      </c>
      <c r="E22" s="2">
        <v>34116272</v>
      </c>
      <c r="F22" s="2">
        <v>40000000</v>
      </c>
      <c r="G22" s="2">
        <v>11359129</v>
      </c>
      <c r="H22" s="17">
        <v>1.2852319208155005</v>
      </c>
      <c r="I22" s="4">
        <v>16.028482458181649</v>
      </c>
      <c r="J22" s="10">
        <v>45291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0</v>
      </c>
      <c r="E23" s="2">
        <v>20799193</v>
      </c>
      <c r="F23" s="2">
        <v>20000000</v>
      </c>
      <c r="G23" s="2">
        <v>1398149</v>
      </c>
      <c r="H23" s="17">
        <v>1.4779920052020543</v>
      </c>
      <c r="I23" s="4">
        <v>4.5746851662298083</v>
      </c>
      <c r="J23" s="10">
        <v>45291</v>
      </c>
    </row>
    <row r="24" spans="1:10" x14ac:dyDescent="0.25">
      <c r="A24" s="1">
        <v>2018</v>
      </c>
      <c r="B24" s="2" t="s">
        <v>45</v>
      </c>
      <c r="C24" s="2">
        <v>86233</v>
      </c>
      <c r="D24" s="2">
        <v>46160</v>
      </c>
      <c r="E24" s="2">
        <v>15258077</v>
      </c>
      <c r="F24" s="2">
        <v>25000000</v>
      </c>
      <c r="G24" s="2">
        <v>3129886</v>
      </c>
      <c r="H24" s="17">
        <v>1.0438098381996954</v>
      </c>
      <c r="I24" s="4">
        <v>1.2226369953260541</v>
      </c>
      <c r="J24" s="10">
        <v>45291</v>
      </c>
    </row>
    <row r="25" spans="1:10" x14ac:dyDescent="0.25">
      <c r="A25" s="1">
        <v>2004</v>
      </c>
      <c r="B25" s="2" t="s">
        <v>3</v>
      </c>
      <c r="C25" s="2">
        <v>214893</v>
      </c>
      <c r="D25" s="2">
        <v>1558476</v>
      </c>
      <c r="E25" s="2">
        <v>203941227</v>
      </c>
      <c r="F25" s="2">
        <v>63867553</v>
      </c>
      <c r="G25" s="2">
        <v>0</v>
      </c>
      <c r="H25" s="17">
        <v>2.0926641659541949</v>
      </c>
      <c r="I25" s="4">
        <v>6.708759928617325</v>
      </c>
      <c r="J25" s="10">
        <v>45291</v>
      </c>
    </row>
    <row r="26" spans="1:10" x14ac:dyDescent="0.25">
      <c r="A26" s="1">
        <v>2015</v>
      </c>
      <c r="B26" s="2" t="s">
        <v>4</v>
      </c>
      <c r="C26" s="2">
        <v>23845</v>
      </c>
      <c r="D26" s="2">
        <v>50119</v>
      </c>
      <c r="E26" s="2">
        <v>14390792</v>
      </c>
      <c r="F26" s="2">
        <v>50000000</v>
      </c>
      <c r="G26" s="2">
        <v>0</v>
      </c>
      <c r="H26" s="17">
        <v>0.81587619957098623</v>
      </c>
      <c r="I26" s="4">
        <v>-4.7830402242682091</v>
      </c>
      <c r="J26" s="10">
        <v>45291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269</v>
      </c>
      <c r="E27" s="2">
        <v>75461919</v>
      </c>
      <c r="F27" s="2">
        <v>30000000</v>
      </c>
      <c r="G27" s="2">
        <v>0</v>
      </c>
      <c r="H27" s="17">
        <v>2.5745186874953299</v>
      </c>
      <c r="I27" s="4">
        <v>5.4819401057442985</v>
      </c>
      <c r="J27" s="10">
        <v>45291</v>
      </c>
    </row>
    <row r="28" spans="1:10" x14ac:dyDescent="0.25">
      <c r="A28" s="1">
        <v>2019</v>
      </c>
      <c r="B28" s="2" t="s">
        <v>56</v>
      </c>
      <c r="C28" s="2">
        <v>682136</v>
      </c>
      <c r="D28" s="2">
        <v>682136</v>
      </c>
      <c r="E28" s="2">
        <v>65182666</v>
      </c>
      <c r="F28" s="2">
        <v>60000000</v>
      </c>
      <c r="G28" s="2">
        <v>0</v>
      </c>
      <c r="H28" s="17">
        <v>1.1522610167624241</v>
      </c>
      <c r="I28" s="4">
        <v>4.9301616714460428</v>
      </c>
      <c r="J28" s="10">
        <v>45291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-3139684</v>
      </c>
      <c r="F29" s="2">
        <v>20000000</v>
      </c>
      <c r="G29" s="2">
        <v>0</v>
      </c>
      <c r="H29" s="17">
        <v>3.6121778598788817E-2</v>
      </c>
      <c r="I29" s="4">
        <v>0</v>
      </c>
      <c r="J29" s="10">
        <v>45291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26558301</v>
      </c>
      <c r="F30" s="2">
        <v>50000000</v>
      </c>
      <c r="G30" s="2">
        <v>21153846</v>
      </c>
      <c r="H30" s="17">
        <v>0.92068775163889827</v>
      </c>
      <c r="I30" s="4">
        <v>-8.8737524444018501</v>
      </c>
      <c r="J30" s="10">
        <v>45291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42629579</v>
      </c>
      <c r="F31" s="2">
        <v>35000000</v>
      </c>
      <c r="G31" s="2">
        <v>4321395</v>
      </c>
      <c r="H31" s="17">
        <v>1.4309518653091748</v>
      </c>
      <c r="I31" s="4">
        <v>14.920884294429083</v>
      </c>
      <c r="J31" s="10">
        <v>45291</v>
      </c>
    </row>
    <row r="32" spans="1:10" x14ac:dyDescent="0.25">
      <c r="A32" s="1">
        <v>2016</v>
      </c>
      <c r="B32" s="2" t="s">
        <v>35</v>
      </c>
      <c r="C32" s="2">
        <v>-203283</v>
      </c>
      <c r="D32" s="2">
        <v>-203283</v>
      </c>
      <c r="E32" s="2">
        <v>162764341</v>
      </c>
      <c r="F32" s="2">
        <v>75000000</v>
      </c>
      <c r="G32" s="2">
        <v>0</v>
      </c>
      <c r="H32" s="17">
        <v>2.1078201097117066</v>
      </c>
      <c r="I32" s="4">
        <v>14.659930186629012</v>
      </c>
      <c r="J32" s="10">
        <v>45291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71143</v>
      </c>
      <c r="E33" s="2">
        <v>6</v>
      </c>
      <c r="F33" s="2">
        <v>15000000</v>
      </c>
      <c r="G33" s="2">
        <v>0</v>
      </c>
      <c r="H33" s="17">
        <v>1.7571641971778529</v>
      </c>
      <c r="I33" s="4">
        <v>50.155104101873093</v>
      </c>
      <c r="J33" s="10">
        <v>45291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19953</v>
      </c>
      <c r="F34" s="2">
        <v>15000000</v>
      </c>
      <c r="G34" s="2">
        <v>0</v>
      </c>
      <c r="H34" s="17">
        <v>1.5503138421207758</v>
      </c>
      <c r="I34" s="4">
        <v>26.347206182848872</v>
      </c>
      <c r="J34" s="10">
        <v>45291</v>
      </c>
    </row>
    <row r="35" spans="1:10" x14ac:dyDescent="0.25">
      <c r="A35" s="1">
        <v>2023</v>
      </c>
      <c r="B35" s="2" t="s">
        <v>74</v>
      </c>
      <c r="C35" s="2">
        <v>1391404</v>
      </c>
      <c r="D35" s="2">
        <v>0</v>
      </c>
      <c r="E35" s="2">
        <v>5274206</v>
      </c>
      <c r="F35" s="2">
        <v>40000000</v>
      </c>
      <c r="G35" s="2">
        <v>33546273</v>
      </c>
      <c r="H35" s="17">
        <v>0.81723423711767185</v>
      </c>
      <c r="I35" s="4">
        <v>-24.171764608684455</v>
      </c>
      <c r="J35" s="10">
        <v>45291</v>
      </c>
    </row>
    <row r="36" spans="1:10" x14ac:dyDescent="0.25">
      <c r="A36" s="1">
        <v>2020</v>
      </c>
      <c r="B36" s="2" t="s">
        <v>68</v>
      </c>
      <c r="C36" s="2">
        <v>4049171</v>
      </c>
      <c r="D36" s="2">
        <v>0</v>
      </c>
      <c r="E36" s="2">
        <v>21455508</v>
      </c>
      <c r="F36" s="2">
        <v>35437928</v>
      </c>
      <c r="G36" s="2">
        <v>12763242</v>
      </c>
      <c r="H36" s="17">
        <v>0.9369621142648874</v>
      </c>
      <c r="I36" s="4">
        <v>-3.6655950336046406</v>
      </c>
      <c r="J36" s="10">
        <v>45291</v>
      </c>
    </row>
    <row r="37" spans="1:10" x14ac:dyDescent="0.25">
      <c r="A37" s="1">
        <v>2023</v>
      </c>
      <c r="B37" s="2" t="s">
        <v>76</v>
      </c>
      <c r="C37" s="2">
        <v>0</v>
      </c>
      <c r="D37" s="2">
        <v>0</v>
      </c>
      <c r="E37" s="2">
        <v>0</v>
      </c>
      <c r="F37" s="2">
        <v>50000000</v>
      </c>
      <c r="G37" s="2">
        <v>50000000</v>
      </c>
      <c r="H37" s="17">
        <v>0</v>
      </c>
      <c r="I37" s="4">
        <v>0</v>
      </c>
      <c r="J37" s="10">
        <v>45291</v>
      </c>
    </row>
    <row r="38" spans="1:10" x14ac:dyDescent="0.25">
      <c r="A38" s="1">
        <v>2021</v>
      </c>
      <c r="B38" s="2" t="s">
        <v>63</v>
      </c>
      <c r="C38" s="2">
        <v>0</v>
      </c>
      <c r="D38" s="2">
        <v>75229</v>
      </c>
      <c r="E38" s="2">
        <v>32019651</v>
      </c>
      <c r="F38" s="2">
        <v>50000000</v>
      </c>
      <c r="G38" s="2">
        <v>21000000</v>
      </c>
      <c r="H38" s="17">
        <v>1.1260346491984878</v>
      </c>
      <c r="I38" s="17">
        <v>12.816584787095042</v>
      </c>
      <c r="J38" s="10">
        <v>45291</v>
      </c>
    </row>
    <row r="39" spans="1:10" x14ac:dyDescent="0.25">
      <c r="A39" s="1">
        <v>2015</v>
      </c>
      <c r="B39" s="2" t="s">
        <v>36</v>
      </c>
      <c r="C39" s="2">
        <v>651433</v>
      </c>
      <c r="D39" s="2">
        <v>651433</v>
      </c>
      <c r="E39" s="2">
        <v>64663997</v>
      </c>
      <c r="F39" s="2">
        <v>50000000</v>
      </c>
      <c r="G39" s="2">
        <v>0</v>
      </c>
      <c r="H39" s="17">
        <v>1.5320724139031427</v>
      </c>
      <c r="I39" s="4">
        <v>6.7709239833603885</v>
      </c>
      <c r="J39" s="10">
        <v>45291</v>
      </c>
    </row>
    <row r="40" spans="1:10" x14ac:dyDescent="0.25">
      <c r="A40" s="1">
        <v>2015</v>
      </c>
      <c r="B40" s="2" t="s">
        <v>46</v>
      </c>
      <c r="C40" s="2">
        <v>0</v>
      </c>
      <c r="D40" s="2">
        <v>0</v>
      </c>
      <c r="E40" s="2">
        <v>77840678</v>
      </c>
      <c r="F40" s="2">
        <v>50000000</v>
      </c>
      <c r="G40" s="2">
        <v>0</v>
      </c>
      <c r="H40" s="17">
        <v>1.5568135547999999</v>
      </c>
      <c r="I40" s="4">
        <v>5.6925549254299046</v>
      </c>
      <c r="J40" s="10">
        <v>45291</v>
      </c>
    </row>
    <row r="41" spans="1:10" x14ac:dyDescent="0.25">
      <c r="A41" s="1">
        <v>2008</v>
      </c>
      <c r="B41" s="2" t="s">
        <v>55</v>
      </c>
      <c r="C41" s="2">
        <v>0</v>
      </c>
      <c r="D41" s="2">
        <v>37042</v>
      </c>
      <c r="E41" s="2">
        <v>14216099</v>
      </c>
      <c r="F41" s="2">
        <v>40000000</v>
      </c>
      <c r="G41" s="2">
        <v>750435</v>
      </c>
      <c r="H41" s="17">
        <v>1.0329736132013527</v>
      </c>
      <c r="I41" s="4">
        <v>0.51620340173239576</v>
      </c>
      <c r="J41" s="10">
        <v>45291</v>
      </c>
    </row>
    <row r="42" spans="1:10" x14ac:dyDescent="0.25">
      <c r="A42" s="1">
        <v>2015</v>
      </c>
      <c r="B42" s="2" t="s">
        <v>38</v>
      </c>
      <c r="C42" s="2">
        <v>0</v>
      </c>
      <c r="D42" s="2">
        <v>0</v>
      </c>
      <c r="E42" s="2">
        <v>91958</v>
      </c>
      <c r="F42" s="2">
        <v>28531885</v>
      </c>
      <c r="G42" s="2">
        <v>1226196</v>
      </c>
      <c r="H42" s="17">
        <v>1.4453693730077188</v>
      </c>
      <c r="I42" s="4">
        <v>15.516886833553478</v>
      </c>
      <c r="J42" s="10">
        <v>45291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350063</v>
      </c>
      <c r="F43" s="2">
        <v>30000000</v>
      </c>
      <c r="G43" s="2">
        <v>0</v>
      </c>
      <c r="H43" s="17">
        <v>0.47098110033333335</v>
      </c>
      <c r="I43" s="4">
        <v>-6.7421486720865564</v>
      </c>
      <c r="J43" s="10">
        <v>45291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1317199</v>
      </c>
      <c r="F44" s="2">
        <v>24474342</v>
      </c>
      <c r="G44" s="2">
        <v>0</v>
      </c>
      <c r="H44" s="17">
        <v>1.3928659623497117</v>
      </c>
      <c r="I44" s="4">
        <v>8.6697203676196146</v>
      </c>
      <c r="J44" s="10">
        <v>45291</v>
      </c>
    </row>
    <row r="45" spans="1:10" x14ac:dyDescent="0.25">
      <c r="A45" s="1">
        <v>2021</v>
      </c>
      <c r="B45" s="2" t="s">
        <v>72</v>
      </c>
      <c r="C45" s="2">
        <v>936174</v>
      </c>
      <c r="D45" s="2">
        <v>0</v>
      </c>
      <c r="E45" s="2">
        <v>1777672</v>
      </c>
      <c r="F45" s="2">
        <v>50000000</v>
      </c>
      <c r="G45" s="2">
        <v>45899810</v>
      </c>
      <c r="H45" s="17">
        <v>0.43355844485255562</v>
      </c>
      <c r="I45" s="4">
        <v>-71.538194254580063</v>
      </c>
      <c r="J45" s="10">
        <v>45291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499027</v>
      </c>
      <c r="F46" s="2">
        <v>25000000</v>
      </c>
      <c r="G46" s="2">
        <v>0</v>
      </c>
      <c r="H46" s="17">
        <v>0.71397697948946293</v>
      </c>
      <c r="I46" s="4">
        <v>-3.6540031465999823</v>
      </c>
      <c r="J46" s="10">
        <v>45291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10296413</v>
      </c>
      <c r="F47" s="2">
        <v>25000000</v>
      </c>
      <c r="G47" s="2">
        <v>1884390</v>
      </c>
      <c r="H47" s="17">
        <v>1.6330011967349829</v>
      </c>
      <c r="I47" s="4">
        <v>8.2506171060051656</v>
      </c>
      <c r="J47" s="10">
        <v>45291</v>
      </c>
    </row>
    <row r="48" spans="1:10" x14ac:dyDescent="0.25">
      <c r="A48" s="1">
        <v>2020</v>
      </c>
      <c r="B48" s="2" t="s">
        <v>60</v>
      </c>
      <c r="C48" s="2">
        <v>4420215</v>
      </c>
      <c r="D48" s="2">
        <v>32432</v>
      </c>
      <c r="E48" s="2">
        <v>40393052</v>
      </c>
      <c r="F48" s="2">
        <v>50000000</v>
      </c>
      <c r="G48" s="2">
        <v>6232089</v>
      </c>
      <c r="H48" s="17">
        <v>0.92363293281235193</v>
      </c>
      <c r="I48" s="4">
        <v>-5.6979976960245153</v>
      </c>
      <c r="J48" s="10">
        <v>45291</v>
      </c>
    </row>
    <row r="49" spans="1:11" x14ac:dyDescent="0.25">
      <c r="A49" s="1">
        <v>2023</v>
      </c>
      <c r="B49" s="2" t="s">
        <v>77</v>
      </c>
      <c r="C49" s="2">
        <v>3035806</v>
      </c>
      <c r="D49" s="2">
        <v>0</v>
      </c>
      <c r="E49" s="2">
        <v>2270358</v>
      </c>
      <c r="F49" s="2">
        <v>50000000</v>
      </c>
      <c r="G49" s="2">
        <v>46964194</v>
      </c>
      <c r="H49" s="17">
        <v>0.74786004112252236</v>
      </c>
      <c r="I49" s="4">
        <v>-37.423436897531325</v>
      </c>
      <c r="J49" s="10">
        <v>45291</v>
      </c>
    </row>
    <row r="50" spans="1:11" x14ac:dyDescent="0.25">
      <c r="A50" s="21">
        <v>2021</v>
      </c>
      <c r="B50" s="2" t="s">
        <v>66</v>
      </c>
      <c r="C50" s="2">
        <v>1441176</v>
      </c>
      <c r="D50" s="2">
        <v>0</v>
      </c>
      <c r="E50" s="2">
        <v>16330243</v>
      </c>
      <c r="F50" s="2">
        <v>35000000</v>
      </c>
      <c r="G50" s="2">
        <v>19195922</v>
      </c>
      <c r="H50" s="17">
        <v>1.0618880090296599</v>
      </c>
      <c r="I50" s="4">
        <v>11.75695684878848</v>
      </c>
      <c r="J50" s="10">
        <v>45291</v>
      </c>
    </row>
    <row r="51" spans="1:11" x14ac:dyDescent="0.25">
      <c r="J51" s="10"/>
    </row>
    <row r="52" spans="1:11" x14ac:dyDescent="0.25">
      <c r="A52" s="8"/>
      <c r="B52" s="13" t="s">
        <v>41</v>
      </c>
      <c r="C52" s="9">
        <f>SUM(C4:C50)</f>
        <v>35599384</v>
      </c>
      <c r="D52" s="9">
        <f>SUM(D4:D50)</f>
        <v>4807615</v>
      </c>
      <c r="E52" s="9">
        <f t="shared" ref="E52:F52" si="0">SUM(E4:E50)</f>
        <v>1234979994</v>
      </c>
      <c r="F52" s="9">
        <f t="shared" si="0"/>
        <v>1712844709</v>
      </c>
      <c r="G52" s="9">
        <f>SUM(G4:G50)+1</f>
        <v>401457588</v>
      </c>
      <c r="H52" s="17">
        <v>1.27</v>
      </c>
      <c r="I52" s="4">
        <v>4.8643000000000001</v>
      </c>
      <c r="J52" s="10">
        <v>45291</v>
      </c>
    </row>
    <row r="53" spans="1:11" x14ac:dyDescent="0.25">
      <c r="C53" s="15"/>
      <c r="H53"/>
    </row>
    <row r="54" spans="1:11" x14ac:dyDescent="0.25">
      <c r="A54" s="24" t="s">
        <v>37</v>
      </c>
      <c r="B54" s="24"/>
    </row>
    <row r="55" spans="1:11" x14ac:dyDescent="0.25">
      <c r="A55" s="24" t="s">
        <v>40</v>
      </c>
      <c r="B55" s="24"/>
      <c r="E55"/>
      <c r="H55" s="12"/>
      <c r="I55" s="12"/>
      <c r="J55" s="12"/>
    </row>
    <row r="56" spans="1:11" x14ac:dyDescent="0.25">
      <c r="A56" s="24" t="s">
        <v>42</v>
      </c>
      <c r="B56" s="24"/>
    </row>
    <row r="57" spans="1:11" x14ac:dyDescent="0.25">
      <c r="A57" s="24"/>
      <c r="B57" s="24"/>
      <c r="K57" s="8"/>
    </row>
    <row r="58" spans="1:11" x14ac:dyDescent="0.25">
      <c r="A58" s="19"/>
      <c r="B58" s="19"/>
      <c r="K58" s="8"/>
    </row>
  </sheetData>
  <mergeCells count="3">
    <mergeCell ref="A54:B54"/>
    <mergeCell ref="A55:B55"/>
    <mergeCell ref="A56:B5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5" workbookViewId="0">
      <selection activeCell="D48" sqref="D4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44469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25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25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25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25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25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25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25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25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25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25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25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25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25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25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25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25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25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25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25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25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25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25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25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25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25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25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25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25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25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25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25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25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25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25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25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25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25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25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25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25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25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25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3" workbookViewId="0">
      <selection activeCell="D54" sqref="D54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44377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3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3" x14ac:dyDescent="0.25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3" x14ac:dyDescent="0.25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3" x14ac:dyDescent="0.25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3" x14ac:dyDescent="0.25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3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3" x14ac:dyDescent="0.25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3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25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25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25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25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25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25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25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25">
      <c r="A27" s="1">
        <v>2019</v>
      </c>
      <c r="B27" s="18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25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25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25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25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25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25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25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25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25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25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25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1089504357</v>
      </c>
      <c r="D48" s="9">
        <f t="shared" ref="D48:G48" si="0">SUM(D4:D46)</f>
        <v>642939864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topLeftCell="A9" zoomScale="85" zoomScaleNormal="85" workbookViewId="0">
      <selection activeCell="F50" sqref="F5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7.5703125" style="7" customWidth="1"/>
    <col min="4" max="5" width="12.85546875" style="7" customWidth="1"/>
    <col min="6" max="6" width="16.85546875" style="7" customWidth="1"/>
    <col min="7" max="9" width="12.85546875" style="7" customWidth="1"/>
    <col min="10" max="10" width="14.42578125" style="7" customWidth="1"/>
    <col min="11" max="12" width="9.140625" style="7"/>
    <col min="13" max="13" width="33.140625" style="7" customWidth="1"/>
    <col min="14" max="15" width="9.140625" style="7"/>
    <col min="16" max="16" width="10.42578125" style="7" bestFit="1" customWidth="1"/>
    <col min="17" max="16384" width="9.140625" style="7"/>
  </cols>
  <sheetData>
    <row r="1" spans="1:16" x14ac:dyDescent="0.25">
      <c r="B1"/>
    </row>
    <row r="2" spans="1:16" x14ac:dyDescent="0.25">
      <c r="A2" s="16">
        <v>44286</v>
      </c>
    </row>
    <row r="3" spans="1:16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P4" s="15"/>
    </row>
    <row r="5" spans="1:16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P5" s="15"/>
    </row>
    <row r="6" spans="1:16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P6" s="15"/>
    </row>
    <row r="7" spans="1:16" x14ac:dyDescent="0.25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P7" s="15"/>
    </row>
    <row r="8" spans="1:16" x14ac:dyDescent="0.25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M8"/>
      <c r="P8" s="15"/>
    </row>
    <row r="9" spans="1:16" x14ac:dyDescent="0.25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P9" s="15"/>
    </row>
    <row r="10" spans="1:16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P10" s="15"/>
    </row>
    <row r="11" spans="1:16" x14ac:dyDescent="0.25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P11" s="15"/>
    </row>
    <row r="12" spans="1:16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P12" s="15"/>
    </row>
    <row r="13" spans="1:16" x14ac:dyDescent="0.25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P13" s="15"/>
    </row>
    <row r="14" spans="1:16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P14" s="15"/>
    </row>
    <row r="15" spans="1:16" x14ac:dyDescent="0.25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P15" s="15"/>
    </row>
    <row r="16" spans="1:16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P16" s="15"/>
    </row>
    <row r="17" spans="1:16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P17" s="15"/>
    </row>
    <row r="18" spans="1:16" x14ac:dyDescent="0.25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P18" s="15"/>
    </row>
    <row r="19" spans="1:16" x14ac:dyDescent="0.25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P19" s="15"/>
    </row>
    <row r="20" spans="1:16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P20" s="15"/>
    </row>
    <row r="21" spans="1:16" x14ac:dyDescent="0.25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P21" s="15"/>
    </row>
    <row r="22" spans="1:16" x14ac:dyDescent="0.25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P22" s="15"/>
    </row>
    <row r="23" spans="1:16" x14ac:dyDescent="0.25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P23" s="15"/>
    </row>
    <row r="24" spans="1:16" x14ac:dyDescent="0.25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P24" s="15"/>
    </row>
    <row r="25" spans="1:16" x14ac:dyDescent="0.25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P25" s="15"/>
    </row>
    <row r="26" spans="1:16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P26" s="15"/>
    </row>
    <row r="27" spans="1:16" x14ac:dyDescent="0.25">
      <c r="A27" s="1">
        <v>2019</v>
      </c>
      <c r="B27" s="18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P27" s="15"/>
    </row>
    <row r="28" spans="1:16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P28" s="15"/>
    </row>
    <row r="29" spans="1:16" x14ac:dyDescent="0.25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P29" s="15"/>
    </row>
    <row r="30" spans="1:16" x14ac:dyDescent="0.25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P30" s="15"/>
    </row>
    <row r="31" spans="1:16" x14ac:dyDescent="0.25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P31" s="15"/>
    </row>
    <row r="32" spans="1:16" x14ac:dyDescent="0.25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P32" s="15"/>
    </row>
    <row r="33" spans="1:16" x14ac:dyDescent="0.25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P33" s="15"/>
    </row>
    <row r="34" spans="1:16" x14ac:dyDescent="0.25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P34" s="15"/>
    </row>
    <row r="35" spans="1:16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P35" s="15"/>
    </row>
    <row r="36" spans="1:16" x14ac:dyDescent="0.25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P36" s="15"/>
    </row>
    <row r="37" spans="1:16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P37" s="15"/>
    </row>
    <row r="38" spans="1:16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P38" s="15"/>
    </row>
    <row r="39" spans="1:16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P39" s="15"/>
    </row>
    <row r="40" spans="1:16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P40" s="15"/>
    </row>
    <row r="41" spans="1:16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P41" s="15"/>
    </row>
    <row r="42" spans="1:16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P42" s="15"/>
    </row>
    <row r="43" spans="1:16" x14ac:dyDescent="0.25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P43" s="15"/>
    </row>
    <row r="44" spans="1:16" x14ac:dyDescent="0.25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P44" s="15"/>
    </row>
    <row r="45" spans="1:16" x14ac:dyDescent="0.25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P45" s="15"/>
    </row>
    <row r="46" spans="1:16" x14ac:dyDescent="0.25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P46" s="15"/>
    </row>
    <row r="47" spans="1:16" x14ac:dyDescent="0.25">
      <c r="J47" s="10"/>
    </row>
    <row r="48" spans="1:16" x14ac:dyDescent="0.25">
      <c r="A48" s="8"/>
      <c r="B48" s="13" t="s">
        <v>41</v>
      </c>
      <c r="C48" s="9">
        <f>SUM(C4:C47)</f>
        <v>1082769819</v>
      </c>
      <c r="D48" s="9">
        <f t="shared" ref="D48:G48" si="0">SUM(D4:D47)</f>
        <v>661346422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opLeftCell="A21" workbookViewId="0">
      <selection activeCell="D55" sqref="D5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44196</v>
      </c>
      <c r="C2"/>
      <c r="D2"/>
      <c r="E2"/>
      <c r="F2"/>
      <c r="G2"/>
      <c r="H2"/>
      <c r="I2"/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3" x14ac:dyDescent="0.25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3" x14ac:dyDescent="0.25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3" x14ac:dyDescent="0.25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3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3" x14ac:dyDescent="0.25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25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25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25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25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25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25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25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25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25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25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25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25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25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25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25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25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25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1179043892</v>
      </c>
      <c r="D51" s="9">
        <v>789883631</v>
      </c>
      <c r="E51" s="9"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18" workbookViewId="0">
      <selection activeCell="E52" sqref="E52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44104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3" x14ac:dyDescent="0.25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3" x14ac:dyDescent="0.25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3" x14ac:dyDescent="0.25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</row>
    <row r="10" spans="1:13" x14ac:dyDescent="0.25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25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25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25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25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25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25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25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25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25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25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25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25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25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25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25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25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v>1166913779</v>
      </c>
      <c r="D50" s="9">
        <v>774429396</v>
      </c>
      <c r="E50" s="9">
        <v>763063902</v>
      </c>
      <c r="F50" s="9">
        <v>774429396</v>
      </c>
      <c r="G50" s="9">
        <v>232688053</v>
      </c>
      <c r="H50" s="11">
        <v>1.266909968722667</v>
      </c>
      <c r="I50" s="14">
        <v>4.9322007442305971</v>
      </c>
      <c r="J50" s="10">
        <v>44104</v>
      </c>
    </row>
    <row r="51" spans="1:11" x14ac:dyDescent="0.25">
      <c r="C51" s="15"/>
      <c r="H51"/>
      <c r="I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7" spans="1:11" s="8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ht="27.75" customHeight="1" x14ac:dyDescent="0.25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5" zoomScale="85" zoomScaleNormal="85" workbookViewId="0">
      <selection activeCell="B37" sqref="B37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1" width="9.140625" style="7" customWidth="1"/>
    <col min="12" max="16384" width="9.140625" style="7"/>
  </cols>
  <sheetData>
    <row r="1" spans="1:10" x14ac:dyDescent="0.25">
      <c r="B1"/>
    </row>
    <row r="2" spans="1:10" x14ac:dyDescent="0.25">
      <c r="A2" s="16">
        <v>44012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25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25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25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25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25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25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25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25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25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25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25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25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25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25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25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25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25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25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25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25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25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25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25">
      <c r="C50" s="15"/>
    </row>
    <row r="51" spans="1:11" x14ac:dyDescent="0.25">
      <c r="A51" s="24" t="s">
        <v>37</v>
      </c>
      <c r="B51" s="24"/>
      <c r="E51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30" workbookViewId="0">
      <selection activeCell="B38" sqref="B3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43921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25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25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25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25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25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25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25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25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25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25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25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25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25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25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25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25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25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25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25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25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25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25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25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25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25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25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25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25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25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25">
      <c r="C52" s="15"/>
    </row>
    <row r="53" spans="1:11" x14ac:dyDescent="0.25">
      <c r="A53" s="24" t="s">
        <v>37</v>
      </c>
      <c r="B53" s="24"/>
      <c r="E53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8" spans="1:11" s="8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25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21" workbookViewId="0">
      <selection activeCell="D49" sqref="D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43830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25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25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25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25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25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25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25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25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25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25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25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25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25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25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25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25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25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25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25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25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25">
      <c r="C50" s="15"/>
    </row>
    <row r="51" spans="1:11" x14ac:dyDescent="0.25">
      <c r="A51" s="24" t="s">
        <v>37</v>
      </c>
      <c r="B51" s="24"/>
      <c r="E51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5106-9D65-4679-B7C0-47236C90DA98}">
  <dimension ref="A1:M56"/>
  <sheetViews>
    <sheetView workbookViewId="0">
      <pane ySplit="2" topLeftCell="A14" activePane="bottomLeft" state="frozen"/>
      <selection activeCell="E20" sqref="E20"/>
      <selection pane="bottomLeft" activeCell="O16" sqref="O16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45199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2863532</v>
      </c>
      <c r="F4" s="2">
        <v>25000000</v>
      </c>
      <c r="G4" s="2">
        <v>0</v>
      </c>
      <c r="H4" s="17">
        <v>1.2954670299402846</v>
      </c>
      <c r="I4" s="17">
        <v>8.4617795728500145</v>
      </c>
      <c r="J4" s="10">
        <v>45199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213134</v>
      </c>
      <c r="F5" s="2">
        <v>25533001</v>
      </c>
      <c r="G5" s="2">
        <v>1572531</v>
      </c>
      <c r="H5" s="17">
        <v>0.53499005116598253</v>
      </c>
      <c r="I5" s="4">
        <v>-8.9963489901964344</v>
      </c>
      <c r="J5" s="10">
        <v>45199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25963160</v>
      </c>
      <c r="F6" s="2">
        <v>20000000</v>
      </c>
      <c r="G6" s="2">
        <v>2015220</v>
      </c>
      <c r="H6" s="17">
        <v>1.7509274292612813</v>
      </c>
      <c r="I6" s="4">
        <v>12.000141360667937</v>
      </c>
      <c r="J6" s="10">
        <v>45199</v>
      </c>
    </row>
    <row r="7" spans="1:13" x14ac:dyDescent="0.25">
      <c r="A7" s="1">
        <v>2019</v>
      </c>
      <c r="B7" s="3" t="s">
        <v>54</v>
      </c>
      <c r="C7" s="2">
        <v>1093750</v>
      </c>
      <c r="D7" s="2">
        <v>0</v>
      </c>
      <c r="E7" s="2">
        <v>30860909</v>
      </c>
      <c r="F7" s="2">
        <v>35000000</v>
      </c>
      <c r="G7" s="2">
        <v>10412500</v>
      </c>
      <c r="H7" s="17">
        <v>1.2016903012859577</v>
      </c>
      <c r="I7" s="4">
        <v>8.3265149284061479</v>
      </c>
      <c r="J7" s="10">
        <v>45199</v>
      </c>
    </row>
    <row r="8" spans="1:13" x14ac:dyDescent="0.25">
      <c r="A8" s="1">
        <v>2015</v>
      </c>
      <c r="B8" s="3" t="s">
        <v>34</v>
      </c>
      <c r="C8" s="2">
        <v>0</v>
      </c>
      <c r="D8" s="2">
        <v>90304</v>
      </c>
      <c r="E8" s="2">
        <v>15039628</v>
      </c>
      <c r="F8" s="2">
        <v>20000000</v>
      </c>
      <c r="G8" s="2">
        <v>0</v>
      </c>
      <c r="H8" s="17">
        <v>1.5504458000000001</v>
      </c>
      <c r="I8" s="4">
        <v>7.2890473203716333</v>
      </c>
      <c r="J8" s="10">
        <v>45199</v>
      </c>
    </row>
    <row r="9" spans="1:13" x14ac:dyDescent="0.25">
      <c r="A9" s="1">
        <v>2012</v>
      </c>
      <c r="B9" s="3" t="s">
        <v>10</v>
      </c>
      <c r="C9" s="2">
        <v>47619</v>
      </c>
      <c r="D9" s="2">
        <v>198476</v>
      </c>
      <c r="E9" s="2">
        <v>18264162</v>
      </c>
      <c r="F9" s="2">
        <v>20000000</v>
      </c>
      <c r="G9" s="2">
        <v>1389589</v>
      </c>
      <c r="H9" s="17">
        <v>1.5198579794748601</v>
      </c>
      <c r="I9" s="4">
        <v>9.8820084994155835</v>
      </c>
      <c r="J9" s="10">
        <v>45199</v>
      </c>
    </row>
    <row r="10" spans="1:13" x14ac:dyDescent="0.25">
      <c r="A10" s="1">
        <v>2019</v>
      </c>
      <c r="B10" s="3" t="s">
        <v>58</v>
      </c>
      <c r="C10" s="2">
        <v>1008610</v>
      </c>
      <c r="D10" s="2">
        <v>88266</v>
      </c>
      <c r="E10" s="2">
        <v>10497307</v>
      </c>
      <c r="F10" s="2">
        <v>20000000</v>
      </c>
      <c r="G10" s="2">
        <v>8466302</v>
      </c>
      <c r="H10" s="17">
        <v>1.1442848736629148</v>
      </c>
      <c r="I10" s="4">
        <v>9.1325598341907011</v>
      </c>
      <c r="J10" s="10">
        <v>45199</v>
      </c>
    </row>
    <row r="11" spans="1:13" x14ac:dyDescent="0.25">
      <c r="A11" s="21">
        <v>2021</v>
      </c>
      <c r="B11" s="3" t="s">
        <v>69</v>
      </c>
      <c r="C11" s="2">
        <v>4340293</v>
      </c>
      <c r="D11" s="2">
        <v>213752</v>
      </c>
      <c r="E11" s="2">
        <v>30955971</v>
      </c>
      <c r="F11" s="2">
        <v>50000000</v>
      </c>
      <c r="G11" s="2">
        <v>21130182</v>
      </c>
      <c r="H11" s="17">
        <v>1.0683644597510689</v>
      </c>
      <c r="I11" s="4">
        <v>11.160960373307539</v>
      </c>
      <c r="J11" s="10">
        <v>45199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58056</v>
      </c>
      <c r="F12" s="2">
        <v>10000000</v>
      </c>
      <c r="G12" s="2">
        <v>0</v>
      </c>
      <c r="H12" s="17">
        <v>4.7025377471214425</v>
      </c>
      <c r="I12" s="4">
        <v>79.636886018916584</v>
      </c>
      <c r="J12" s="10">
        <v>45199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18370</v>
      </c>
      <c r="F13" s="2">
        <v>30000000</v>
      </c>
      <c r="G13" s="2">
        <v>33153</v>
      </c>
      <c r="H13" s="17">
        <v>1.2187157090947551</v>
      </c>
      <c r="I13" s="4">
        <v>3.0155028643473303</v>
      </c>
      <c r="J13" s="10">
        <v>45199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35898828</v>
      </c>
      <c r="F14" s="2">
        <v>40000000</v>
      </c>
      <c r="G14" s="2">
        <v>13083304</v>
      </c>
      <c r="H14" s="17">
        <v>1.3258069247154207</v>
      </c>
      <c r="I14" s="4">
        <v>14.966064287019144</v>
      </c>
      <c r="J14" s="10">
        <v>45199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4607912</v>
      </c>
      <c r="F15" s="2">
        <v>15000000</v>
      </c>
      <c r="G15" s="2">
        <v>0</v>
      </c>
      <c r="H15" s="17">
        <v>1.5538901674522609</v>
      </c>
      <c r="I15" s="4">
        <v>7.6453160454448499</v>
      </c>
      <c r="J15" s="10">
        <v>45199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25932</v>
      </c>
      <c r="E16" s="2">
        <v>15091092</v>
      </c>
      <c r="F16" s="2">
        <v>25000000</v>
      </c>
      <c r="G16" s="2">
        <v>0</v>
      </c>
      <c r="H16" s="17">
        <v>1.3010236996000002</v>
      </c>
      <c r="I16" s="4">
        <v>3.2929937482379268</v>
      </c>
      <c r="J16" s="10">
        <v>45199</v>
      </c>
    </row>
    <row r="17" spans="1:10" x14ac:dyDescent="0.25">
      <c r="A17" s="1">
        <v>2022</v>
      </c>
      <c r="B17" s="3" t="s">
        <v>71</v>
      </c>
      <c r="C17" s="2">
        <v>820554</v>
      </c>
      <c r="D17" s="2">
        <v>796070</v>
      </c>
      <c r="E17" s="2">
        <v>75709153</v>
      </c>
      <c r="F17" s="2">
        <v>100000000</v>
      </c>
      <c r="G17" s="2">
        <v>0</v>
      </c>
      <c r="H17" s="17">
        <v>0.77249423759562308</v>
      </c>
      <c r="I17" s="4">
        <v>-21.24710599601277</v>
      </c>
      <c r="J17" s="10">
        <v>45199</v>
      </c>
    </row>
    <row r="18" spans="1:10" x14ac:dyDescent="0.25">
      <c r="A18" s="1">
        <v>2011</v>
      </c>
      <c r="B18" s="2" t="s">
        <v>7</v>
      </c>
      <c r="C18" s="2">
        <v>-246006</v>
      </c>
      <c r="D18" s="2">
        <v>104619</v>
      </c>
      <c r="E18" s="2">
        <v>785684</v>
      </c>
      <c r="F18" s="2">
        <v>25000000</v>
      </c>
      <c r="G18" s="2">
        <v>0</v>
      </c>
      <c r="H18" s="17">
        <v>2.3259176562129329</v>
      </c>
      <c r="I18" s="4">
        <v>21.56804717224081</v>
      </c>
      <c r="J18" s="10">
        <v>45199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6021558</v>
      </c>
      <c r="F19" s="2">
        <v>25000000</v>
      </c>
      <c r="G19" s="2">
        <v>518518</v>
      </c>
      <c r="H19" s="17">
        <v>1.2410314067747539</v>
      </c>
      <c r="I19" s="4">
        <v>6.4392472454887217</v>
      </c>
      <c r="J19" s="10">
        <v>45199</v>
      </c>
    </row>
    <row r="20" spans="1:10" x14ac:dyDescent="0.25">
      <c r="A20" s="1">
        <v>2023</v>
      </c>
      <c r="B20" s="2" t="s">
        <v>73</v>
      </c>
      <c r="C20" s="2">
        <v>0</v>
      </c>
      <c r="D20" s="2">
        <v>0</v>
      </c>
      <c r="E20" s="2">
        <v>-1034914</v>
      </c>
      <c r="F20" s="2">
        <v>75000000</v>
      </c>
      <c r="G20" s="2">
        <v>75000000</v>
      </c>
      <c r="H20" s="17">
        <v>0</v>
      </c>
      <c r="I20" s="4">
        <v>0</v>
      </c>
      <c r="J20" s="10">
        <v>45199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16832931</v>
      </c>
      <c r="F21" s="2">
        <v>20000000</v>
      </c>
      <c r="G21" s="2">
        <v>0</v>
      </c>
      <c r="H21" s="17">
        <v>1.2227117496952646</v>
      </c>
      <c r="I21" s="4">
        <v>3.8824642208509452</v>
      </c>
      <c r="J21" s="10">
        <v>45199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269364</v>
      </c>
      <c r="E22" s="2">
        <v>32959821</v>
      </c>
      <c r="F22" s="2">
        <v>40000000</v>
      </c>
      <c r="G22" s="2">
        <v>12533570</v>
      </c>
      <c r="H22" s="17">
        <v>1.2963117607247878</v>
      </c>
      <c r="I22" s="4">
        <v>18.084419781220127</v>
      </c>
      <c r="J22" s="10">
        <v>45199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106874</v>
      </c>
      <c r="E23" s="2">
        <v>20338675</v>
      </c>
      <c r="F23" s="2">
        <v>20000000</v>
      </c>
      <c r="G23" s="2">
        <v>1398149</v>
      </c>
      <c r="H23" s="17">
        <v>1.4221583679410812</v>
      </c>
      <c r="I23" s="4">
        <v>4.2233661522321997</v>
      </c>
      <c r="J23" s="10">
        <v>45199</v>
      </c>
    </row>
    <row r="24" spans="1:10" x14ac:dyDescent="0.25">
      <c r="A24" s="1">
        <v>2018</v>
      </c>
      <c r="B24" s="2" t="s">
        <v>45</v>
      </c>
      <c r="C24" s="2">
        <v>156979</v>
      </c>
      <c r="D24" s="2">
        <v>73127</v>
      </c>
      <c r="E24" s="2">
        <v>15869722</v>
      </c>
      <c r="F24" s="2">
        <v>25000000</v>
      </c>
      <c r="G24" s="2">
        <v>3182404</v>
      </c>
      <c r="H24" s="17">
        <v>1.0663863506247775</v>
      </c>
      <c r="I24" s="4">
        <v>1.9116013314643965</v>
      </c>
      <c r="J24" s="10">
        <v>45199</v>
      </c>
    </row>
    <row r="25" spans="1:10" x14ac:dyDescent="0.25">
      <c r="A25" s="1">
        <v>2004</v>
      </c>
      <c r="B25" s="2" t="s">
        <v>3</v>
      </c>
      <c r="C25" s="2">
        <v>197832</v>
      </c>
      <c r="D25" s="2">
        <v>1648506</v>
      </c>
      <c r="E25" s="2">
        <v>215533395</v>
      </c>
      <c r="F25" s="2">
        <v>63867553</v>
      </c>
      <c r="G25" s="2">
        <v>0</v>
      </c>
      <c r="H25" s="17">
        <v>2.167688314076329</v>
      </c>
      <c r="I25" s="4">
        <v>7.0576568722900301</v>
      </c>
      <c r="J25" s="10">
        <v>45199</v>
      </c>
    </row>
    <row r="26" spans="1:10" x14ac:dyDescent="0.25">
      <c r="A26" s="1">
        <v>2015</v>
      </c>
      <c r="B26" s="2" t="s">
        <v>4</v>
      </c>
      <c r="C26" s="2">
        <v>25611</v>
      </c>
      <c r="D26" s="2">
        <v>53496</v>
      </c>
      <c r="E26" s="2">
        <v>16286195</v>
      </c>
      <c r="F26" s="2">
        <v>50000000</v>
      </c>
      <c r="G26" s="2">
        <v>0</v>
      </c>
      <c r="H26" s="17">
        <v>0.8518902256687152</v>
      </c>
      <c r="I26" s="4">
        <v>-3.7715929054418118</v>
      </c>
      <c r="J26" s="10">
        <v>45199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291</v>
      </c>
      <c r="E27" s="2">
        <v>81691354</v>
      </c>
      <c r="F27" s="2">
        <v>30000000</v>
      </c>
      <c r="G27" s="2">
        <v>0</v>
      </c>
      <c r="H27" s="17">
        <v>2.7792780551345149</v>
      </c>
      <c r="I27" s="4">
        <v>6.0103276914016845</v>
      </c>
      <c r="J27" s="10">
        <v>45199</v>
      </c>
    </row>
    <row r="28" spans="1:10" x14ac:dyDescent="0.25">
      <c r="A28" s="1">
        <v>2019</v>
      </c>
      <c r="B28" s="2" t="s">
        <v>56</v>
      </c>
      <c r="C28" s="2">
        <v>676041</v>
      </c>
      <c r="D28" s="2">
        <v>676041</v>
      </c>
      <c r="E28" s="2">
        <v>67838885</v>
      </c>
      <c r="F28" s="2">
        <v>60000000</v>
      </c>
      <c r="G28" s="2">
        <v>0</v>
      </c>
      <c r="H28" s="17">
        <v>1.1958198546920191</v>
      </c>
      <c r="I28" s="4">
        <v>6.6786736384421896</v>
      </c>
      <c r="J28" s="10">
        <v>45199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-3026327</v>
      </c>
      <c r="F29" s="2">
        <v>20000000</v>
      </c>
      <c r="G29" s="2">
        <v>0</v>
      </c>
      <c r="H29" s="17">
        <v>4.1601485863687511E-2</v>
      </c>
      <c r="I29" s="4">
        <v>0</v>
      </c>
      <c r="J29" s="10">
        <v>45199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21687025</v>
      </c>
      <c r="F30" s="2">
        <v>50000000</v>
      </c>
      <c r="G30" s="2">
        <v>26282051</v>
      </c>
      <c r="H30" s="17">
        <v>0.91437184377690839</v>
      </c>
      <c r="I30" s="4">
        <v>-10.220625939626393</v>
      </c>
      <c r="J30" s="10">
        <v>45199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42241378</v>
      </c>
      <c r="F31" s="2">
        <v>35000000</v>
      </c>
      <c r="G31" s="2">
        <v>4321395</v>
      </c>
      <c r="H31" s="17">
        <v>1.4182980742024984</v>
      </c>
      <c r="I31" s="4">
        <v>16.13292518970788</v>
      </c>
      <c r="J31" s="10">
        <v>45199</v>
      </c>
    </row>
    <row r="32" spans="1:10" x14ac:dyDescent="0.25">
      <c r="A32" s="1">
        <v>2016</v>
      </c>
      <c r="B32" s="2" t="s">
        <v>35</v>
      </c>
      <c r="C32" s="2">
        <v>548161</v>
      </c>
      <c r="D32" s="2">
        <v>548161</v>
      </c>
      <c r="E32" s="2">
        <v>167007582</v>
      </c>
      <c r="F32" s="2">
        <v>75000000</v>
      </c>
      <c r="G32" s="2">
        <v>0</v>
      </c>
      <c r="H32" s="17">
        <v>2.1535753055487707</v>
      </c>
      <c r="I32" s="4">
        <v>15.683129644601056</v>
      </c>
      <c r="J32" s="10">
        <v>45199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72114</v>
      </c>
      <c r="F33" s="2">
        <v>15000000</v>
      </c>
      <c r="G33" s="2">
        <v>0</v>
      </c>
      <c r="H33" s="17">
        <v>1.7572327561775372</v>
      </c>
      <c r="I33" s="4">
        <v>50.15574171650443</v>
      </c>
      <c r="J33" s="10">
        <v>45199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42527</v>
      </c>
      <c r="E34" s="2">
        <v>18612</v>
      </c>
      <c r="F34" s="2">
        <v>15000000</v>
      </c>
      <c r="G34" s="2">
        <v>0</v>
      </c>
      <c r="H34" s="17">
        <v>1.5502129503812812</v>
      </c>
      <c r="I34" s="4">
        <v>26.347119282599408</v>
      </c>
      <c r="J34" s="10">
        <v>45199</v>
      </c>
    </row>
    <row r="35" spans="1:10" x14ac:dyDescent="0.25">
      <c r="A35" s="1">
        <v>2023</v>
      </c>
      <c r="B35" s="2" t="s">
        <v>74</v>
      </c>
      <c r="C35" s="2">
        <v>-207931</v>
      </c>
      <c r="D35" s="2">
        <v>0</v>
      </c>
      <c r="E35" s="2">
        <v>3791400</v>
      </c>
      <c r="F35" s="2">
        <v>40000000</v>
      </c>
      <c r="G35" s="2">
        <v>34937677</v>
      </c>
      <c r="H35" s="17">
        <v>0.74894461644025112</v>
      </c>
      <c r="I35" s="4">
        <v>-28.4569451634326</v>
      </c>
      <c r="J35" s="10">
        <v>45199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17498167</v>
      </c>
      <c r="F36" s="2">
        <v>35437928</v>
      </c>
      <c r="G36" s="2">
        <v>16138262</v>
      </c>
      <c r="H36" s="17">
        <v>0.92829248783740126</v>
      </c>
      <c r="I36" s="4">
        <v>-3.9283091124478475</v>
      </c>
      <c r="J36" s="10">
        <v>45199</v>
      </c>
    </row>
    <row r="37" spans="1:10" x14ac:dyDescent="0.25">
      <c r="A37" s="1">
        <v>2020</v>
      </c>
      <c r="B37" s="2" t="s">
        <v>63</v>
      </c>
      <c r="C37" s="2">
        <v>0</v>
      </c>
      <c r="D37" s="2">
        <v>62500</v>
      </c>
      <c r="E37" s="2">
        <v>30978723</v>
      </c>
      <c r="F37" s="2">
        <v>50000000</v>
      </c>
      <c r="G37" s="2">
        <v>21000000</v>
      </c>
      <c r="H37" s="17">
        <v>1.0918743697993623</v>
      </c>
      <c r="I37" s="17">
        <v>12.18578010441651</v>
      </c>
      <c r="J37" s="10">
        <v>45199</v>
      </c>
    </row>
    <row r="38" spans="1:10" x14ac:dyDescent="0.25">
      <c r="A38" s="1">
        <v>2015</v>
      </c>
      <c r="B38" s="2" t="s">
        <v>36</v>
      </c>
      <c r="C38" s="2">
        <v>654379</v>
      </c>
      <c r="D38" s="2">
        <v>654379</v>
      </c>
      <c r="E38" s="2">
        <v>66121965</v>
      </c>
      <c r="F38" s="2">
        <v>50000000</v>
      </c>
      <c r="G38" s="2">
        <v>0</v>
      </c>
      <c r="H38" s="17">
        <v>1.5658595937244835</v>
      </c>
      <c r="I38" s="4">
        <v>7.2575151218145839</v>
      </c>
      <c r="J38" s="10">
        <v>45199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79653539</v>
      </c>
      <c r="F39" s="2">
        <v>50000000</v>
      </c>
      <c r="G39" s="2">
        <v>0</v>
      </c>
      <c r="H39" s="17">
        <v>1.5930707808000002</v>
      </c>
      <c r="I39" s="4">
        <v>6.198192677340475</v>
      </c>
      <c r="J39" s="10">
        <v>45199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16068076</v>
      </c>
      <c r="F40" s="2">
        <v>40000000</v>
      </c>
      <c r="G40" s="2">
        <v>750435</v>
      </c>
      <c r="H40" s="17">
        <v>1.0670379229455127</v>
      </c>
      <c r="I40" s="4">
        <v>1.0219566821038972</v>
      </c>
      <c r="J40" s="10">
        <v>45199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88078</v>
      </c>
      <c r="F41" s="2">
        <v>28531885</v>
      </c>
      <c r="G41" s="2">
        <v>1174467</v>
      </c>
      <c r="H41" s="17">
        <v>1.4452314860626561</v>
      </c>
      <c r="I41" s="4">
        <v>15.516549873767961</v>
      </c>
      <c r="J41" s="10">
        <v>45199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350553</v>
      </c>
      <c r="F42" s="2">
        <v>30000000</v>
      </c>
      <c r="G42" s="2">
        <v>0</v>
      </c>
      <c r="H42" s="17">
        <v>0.47099743366666663</v>
      </c>
      <c r="I42" s="4">
        <v>-6.7467915193118344</v>
      </c>
      <c r="J42" s="10">
        <v>45199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2421666</v>
      </c>
      <c r="F43" s="2">
        <v>24474342</v>
      </c>
      <c r="G43" s="2">
        <v>0</v>
      </c>
      <c r="H43" s="17">
        <v>1.4158486672401778</v>
      </c>
      <c r="I43" s="4">
        <v>8.9734555029079566</v>
      </c>
      <c r="J43" s="10">
        <v>45199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1379165</v>
      </c>
      <c r="F44" s="2">
        <v>50000000</v>
      </c>
      <c r="G44" s="2">
        <v>46835984</v>
      </c>
      <c r="H44" s="17">
        <v>0.43589065289176793</v>
      </c>
      <c r="I44" s="4">
        <v>-56.538644025726839</v>
      </c>
      <c r="J44" s="10">
        <v>45199</v>
      </c>
    </row>
    <row r="45" spans="1:10" x14ac:dyDescent="0.25">
      <c r="A45" s="1">
        <v>2006</v>
      </c>
      <c r="B45" s="2" t="s">
        <v>24</v>
      </c>
      <c r="C45" s="2">
        <v>0</v>
      </c>
      <c r="D45" s="2">
        <v>0</v>
      </c>
      <c r="E45" s="2">
        <v>519177</v>
      </c>
      <c r="F45" s="2">
        <v>25000000</v>
      </c>
      <c r="G45" s="2">
        <v>0</v>
      </c>
      <c r="H45" s="17">
        <v>0.71478297946625013</v>
      </c>
      <c r="I45" s="4">
        <v>-3.6421487962532306</v>
      </c>
      <c r="J45" s="10">
        <v>45199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11180236</v>
      </c>
      <c r="F46" s="2">
        <v>25000000</v>
      </c>
      <c r="G46" s="2">
        <v>1884390</v>
      </c>
      <c r="H46" s="17">
        <v>1.64893944878356</v>
      </c>
      <c r="I46" s="4">
        <v>8.429862622104034</v>
      </c>
      <c r="J46" s="10">
        <v>45199</v>
      </c>
    </row>
    <row r="47" spans="1:10" x14ac:dyDescent="0.25">
      <c r="A47" s="1">
        <v>2020</v>
      </c>
      <c r="B47" s="2" t="s">
        <v>60</v>
      </c>
      <c r="C47" s="2">
        <v>4495760</v>
      </c>
      <c r="D47" s="2">
        <v>0</v>
      </c>
      <c r="E47" s="2">
        <v>38455361</v>
      </c>
      <c r="F47" s="2">
        <v>50000000</v>
      </c>
      <c r="G47" s="2">
        <v>10652304</v>
      </c>
      <c r="H47" s="17">
        <v>0.97732179795228669</v>
      </c>
      <c r="I47" s="4">
        <v>-1.8154552894456444</v>
      </c>
      <c r="J47" s="10">
        <v>45199</v>
      </c>
    </row>
    <row r="48" spans="1:10" x14ac:dyDescent="0.25">
      <c r="A48" s="21">
        <v>2021</v>
      </c>
      <c r="B48" s="2" t="s">
        <v>66</v>
      </c>
      <c r="C48" s="2">
        <v>8029412</v>
      </c>
      <c r="D48" s="2">
        <v>0</v>
      </c>
      <c r="E48" s="2">
        <v>14543536</v>
      </c>
      <c r="F48" s="2">
        <v>35000000</v>
      </c>
      <c r="G48" s="2">
        <v>20637098</v>
      </c>
      <c r="H48" s="17">
        <v>1.0457182026116449</v>
      </c>
      <c r="I48" s="4">
        <v>13.006318625185731</v>
      </c>
      <c r="J48" s="10">
        <v>45199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26769269</v>
      </c>
      <c r="D50" s="9">
        <f t="shared" ref="D50:F50" si="0">SUM(D4:D48)</f>
        <v>5652685</v>
      </c>
      <c r="E50" s="9">
        <f t="shared" si="0"/>
        <v>1250214546</v>
      </c>
      <c r="F50" s="9">
        <f t="shared" si="0"/>
        <v>1612844709</v>
      </c>
      <c r="G50" s="9">
        <f>SUM(G4:G48)+1</f>
        <v>335349486</v>
      </c>
      <c r="H50" s="17">
        <v>1.29</v>
      </c>
      <c r="I50" s="4">
        <v>5.0824999999999996</v>
      </c>
      <c r="J50" s="10">
        <v>45199</v>
      </c>
    </row>
    <row r="51" spans="1:11" x14ac:dyDescent="0.25">
      <c r="C51" s="15"/>
      <c r="H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AF55-7882-42DA-87B0-FBD9126B87AD}">
  <dimension ref="A1:M56"/>
  <sheetViews>
    <sheetView workbookViewId="0">
      <pane ySplit="2" topLeftCell="A3" activePane="bottomLeft" state="frozen"/>
      <selection activeCell="E20" sqref="E20"/>
      <selection pane="bottomLeft" activeCell="E20" sqref="E2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45107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3115569</v>
      </c>
      <c r="F4" s="2">
        <v>25000000</v>
      </c>
      <c r="G4" s="2">
        <v>0</v>
      </c>
      <c r="H4" s="17">
        <v>1.3117531495283761</v>
      </c>
      <c r="I4" s="17">
        <v>8.804303218983712</v>
      </c>
      <c r="J4" s="10">
        <v>45107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221268</v>
      </c>
      <c r="F5" s="2">
        <v>25533001</v>
      </c>
      <c r="G5" s="2">
        <v>1622450</v>
      </c>
      <c r="H5" s="17">
        <v>0.53535342681634035</v>
      </c>
      <c r="I5" s="4">
        <v>-8.9890635688226759</v>
      </c>
      <c r="J5" s="10">
        <v>45107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25887159</v>
      </c>
      <c r="F6" s="2">
        <v>20000000</v>
      </c>
      <c r="G6" s="2">
        <v>2015220</v>
      </c>
      <c r="H6" s="17">
        <v>1.746774698262507</v>
      </c>
      <c r="I6" s="4">
        <v>12.465169829702916</v>
      </c>
      <c r="J6" s="10">
        <v>45107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29836153</v>
      </c>
      <c r="F7" s="2">
        <v>35000000</v>
      </c>
      <c r="G7" s="2">
        <v>10412500</v>
      </c>
      <c r="H7" s="17">
        <v>1.2134683538342654</v>
      </c>
      <c r="I7" s="4">
        <v>9.4625924633605862</v>
      </c>
      <c r="J7" s="10">
        <v>45107</v>
      </c>
    </row>
    <row r="8" spans="1:13" x14ac:dyDescent="0.25">
      <c r="A8" s="1">
        <v>2015</v>
      </c>
      <c r="B8" s="3" t="s">
        <v>34</v>
      </c>
      <c r="C8" s="2">
        <v>0</v>
      </c>
      <c r="D8" s="2">
        <v>70759</v>
      </c>
      <c r="E8" s="2">
        <v>16571964</v>
      </c>
      <c r="F8" s="2">
        <v>20000000</v>
      </c>
      <c r="G8" s="2">
        <v>0</v>
      </c>
      <c r="H8" s="17">
        <v>1.6225474</v>
      </c>
      <c r="I8" s="4">
        <v>8.156549438408911</v>
      </c>
      <c r="J8" s="10">
        <v>45107</v>
      </c>
    </row>
    <row r="9" spans="1:13" x14ac:dyDescent="0.25">
      <c r="A9" s="1">
        <v>2012</v>
      </c>
      <c r="B9" s="3" t="s">
        <v>10</v>
      </c>
      <c r="C9" s="2">
        <v>176000</v>
      </c>
      <c r="D9" s="2">
        <v>246857</v>
      </c>
      <c r="E9" s="2">
        <v>18039321</v>
      </c>
      <c r="F9" s="2">
        <v>20000000</v>
      </c>
      <c r="G9" s="2">
        <v>1437208</v>
      </c>
      <c r="H9" s="17">
        <v>1.5052685084568891</v>
      </c>
      <c r="I9" s="4">
        <v>9.9153080324506639</v>
      </c>
      <c r="J9" s="10">
        <v>45107</v>
      </c>
    </row>
    <row r="10" spans="1:13" x14ac:dyDescent="0.25">
      <c r="A10" s="1">
        <v>2019</v>
      </c>
      <c r="B10" s="3" t="s">
        <v>58</v>
      </c>
      <c r="C10" s="2">
        <v>1114884</v>
      </c>
      <c r="D10" s="2">
        <v>492005</v>
      </c>
      <c r="E10" s="2">
        <v>9716867</v>
      </c>
      <c r="F10" s="2">
        <v>20000000</v>
      </c>
      <c r="G10" s="2">
        <v>9147827</v>
      </c>
      <c r="H10" s="17">
        <v>1.172113213739076</v>
      </c>
      <c r="I10" s="4">
        <v>11.25152847250277</v>
      </c>
      <c r="J10" s="10">
        <v>45107</v>
      </c>
    </row>
    <row r="11" spans="1:13" x14ac:dyDescent="0.25">
      <c r="A11" s="21">
        <v>2021</v>
      </c>
      <c r="B11" s="3" t="s">
        <v>69</v>
      </c>
      <c r="C11" s="2">
        <v>7647371</v>
      </c>
      <c r="D11" s="2">
        <v>337863</v>
      </c>
      <c r="E11" s="2">
        <v>26599686</v>
      </c>
      <c r="F11" s="2">
        <v>50000000</v>
      </c>
      <c r="G11" s="2">
        <v>25044128</v>
      </c>
      <c r="H11" s="17">
        <v>1.0628011808263569</v>
      </c>
      <c r="I11" s="4">
        <v>11.945773448831719</v>
      </c>
      <c r="J11" s="10">
        <v>45107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57366</v>
      </c>
      <c r="F12" s="2">
        <v>10000000</v>
      </c>
      <c r="G12" s="2">
        <v>0</v>
      </c>
      <c r="H12" s="17">
        <v>4.702376214537745</v>
      </c>
      <c r="I12" s="4">
        <v>79.636896332666936</v>
      </c>
      <c r="J12" s="10">
        <v>45107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28648</v>
      </c>
      <c r="F13" s="2">
        <v>30000000</v>
      </c>
      <c r="G13" s="2">
        <v>33153</v>
      </c>
      <c r="H13" s="17">
        <v>1.2190417602281889</v>
      </c>
      <c r="I13" s="4">
        <v>3.0188711315988215</v>
      </c>
      <c r="J13" s="10">
        <v>45107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652175</v>
      </c>
      <c r="E14" s="2">
        <v>35160750</v>
      </c>
      <c r="F14" s="2">
        <v>40000000</v>
      </c>
      <c r="G14" s="2">
        <v>13083304</v>
      </c>
      <c r="H14" s="17">
        <v>1.2990347748346476</v>
      </c>
      <c r="I14" s="4">
        <v>15.874952390908547</v>
      </c>
      <c r="J14" s="10">
        <v>45107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5635010</v>
      </c>
      <c r="F15" s="2">
        <v>15000000</v>
      </c>
      <c r="G15" s="2">
        <v>0</v>
      </c>
      <c r="H15" s="17">
        <v>1.6154886682122416</v>
      </c>
      <c r="I15" s="4">
        <v>8.137480552524945</v>
      </c>
      <c r="J15" s="10">
        <v>45107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16608217</v>
      </c>
      <c r="F16" s="2">
        <v>25000000</v>
      </c>
      <c r="G16" s="2">
        <v>0</v>
      </c>
      <c r="H16" s="17">
        <v>1.3606714196</v>
      </c>
      <c r="I16" s="4">
        <v>3.887427059345594</v>
      </c>
      <c r="J16" s="10">
        <v>45107</v>
      </c>
    </row>
    <row r="17" spans="1:10" x14ac:dyDescent="0.25">
      <c r="A17" s="1">
        <v>2022</v>
      </c>
      <c r="B17" s="3" t="s">
        <v>71</v>
      </c>
      <c r="C17" s="2">
        <v>919800</v>
      </c>
      <c r="D17" s="2">
        <v>820554</v>
      </c>
      <c r="E17" s="2">
        <v>79002487</v>
      </c>
      <c r="F17" s="2">
        <v>100000000</v>
      </c>
      <c r="G17" s="2">
        <v>0</v>
      </c>
      <c r="H17" s="17">
        <v>0.80305665637363832</v>
      </c>
      <c r="I17" s="4">
        <v>-22.842315401701164</v>
      </c>
      <c r="J17" s="10">
        <v>45107</v>
      </c>
    </row>
    <row r="18" spans="1:10" x14ac:dyDescent="0.25">
      <c r="A18" s="1">
        <v>2011</v>
      </c>
      <c r="B18" s="2" t="s">
        <v>7</v>
      </c>
      <c r="C18" s="2">
        <v>0</v>
      </c>
      <c r="D18" s="2">
        <v>0</v>
      </c>
      <c r="E18" s="2">
        <v>1160535</v>
      </c>
      <c r="F18" s="2">
        <v>25000000</v>
      </c>
      <c r="G18" s="2">
        <v>0</v>
      </c>
      <c r="H18" s="17">
        <v>2.3144478120201435</v>
      </c>
      <c r="I18" s="4">
        <v>21.578741618075338</v>
      </c>
      <c r="J18" s="10">
        <v>45107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6970840</v>
      </c>
      <c r="F19" s="2">
        <v>25000000</v>
      </c>
      <c r="G19" s="2">
        <v>518518</v>
      </c>
      <c r="H19" s="17">
        <v>1.2731276916396366</v>
      </c>
      <c r="I19" s="4">
        <v>7.1447018585525157</v>
      </c>
      <c r="J19" s="10">
        <v>45107</v>
      </c>
    </row>
    <row r="20" spans="1:10" x14ac:dyDescent="0.25">
      <c r="A20" s="1">
        <v>2023</v>
      </c>
      <c r="B20" s="2" t="s">
        <v>73</v>
      </c>
      <c r="C20" s="2">
        <v>0</v>
      </c>
      <c r="D20" s="2">
        <v>0</v>
      </c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45107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16776593</v>
      </c>
      <c r="F21" s="2">
        <v>20000000</v>
      </c>
      <c r="G21" s="2">
        <v>0</v>
      </c>
      <c r="H21" s="17">
        <v>3.9661469878329303</v>
      </c>
      <c r="I21" s="4">
        <v>3.9661469878329303</v>
      </c>
      <c r="J21" s="10">
        <v>45107</v>
      </c>
    </row>
    <row r="22" spans="1:10" x14ac:dyDescent="0.25">
      <c r="A22" s="1">
        <v>2021</v>
      </c>
      <c r="B22" s="2" t="s">
        <v>67</v>
      </c>
      <c r="C22" s="2">
        <v>3029062</v>
      </c>
      <c r="D22" s="2">
        <v>648681</v>
      </c>
      <c r="E22" s="2">
        <v>33382153</v>
      </c>
      <c r="F22" s="2">
        <v>40000000</v>
      </c>
      <c r="G22" s="2">
        <v>12264206</v>
      </c>
      <c r="H22" s="17">
        <v>20.98628221578549</v>
      </c>
      <c r="I22" s="4">
        <v>20.98628221578549</v>
      </c>
      <c r="J22" s="10">
        <v>45107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63153</v>
      </c>
      <c r="E23" s="2">
        <v>20461602</v>
      </c>
      <c r="F23" s="2">
        <v>20000000</v>
      </c>
      <c r="G23" s="2">
        <v>1398149</v>
      </c>
      <c r="H23" s="17">
        <v>1.4230213465778447</v>
      </c>
      <c r="I23" s="4">
        <v>4.3278241484527635</v>
      </c>
      <c r="J23" s="10">
        <v>45107</v>
      </c>
    </row>
    <row r="24" spans="1:10" x14ac:dyDescent="0.25">
      <c r="A24" s="1">
        <v>2018</v>
      </c>
      <c r="B24" s="2" t="s">
        <v>45</v>
      </c>
      <c r="C24" s="2">
        <v>60903</v>
      </c>
      <c r="D24" s="2">
        <v>83117</v>
      </c>
      <c r="E24" s="2">
        <v>15906041</v>
      </c>
      <c r="F24" s="2">
        <v>25000000</v>
      </c>
      <c r="G24" s="2">
        <v>3306017</v>
      </c>
      <c r="H24" s="17">
        <v>1.9598326351219386</v>
      </c>
      <c r="I24" s="4">
        <v>1.9598326351219386</v>
      </c>
      <c r="J24" s="10">
        <v>45107</v>
      </c>
    </row>
    <row r="25" spans="1:10" x14ac:dyDescent="0.25">
      <c r="A25" s="1">
        <v>2004</v>
      </c>
      <c r="B25" s="2" t="s">
        <v>3</v>
      </c>
      <c r="C25" s="2">
        <v>182779</v>
      </c>
      <c r="D25" s="2">
        <v>1682644</v>
      </c>
      <c r="E25" s="2">
        <v>220637123</v>
      </c>
      <c r="F25" s="2">
        <v>63867553</v>
      </c>
      <c r="G25" s="2">
        <v>0</v>
      </c>
      <c r="H25" s="17">
        <v>2.1955239149038346</v>
      </c>
      <c r="I25" s="4">
        <v>7.2436749826428226</v>
      </c>
      <c r="J25" s="10">
        <v>45107</v>
      </c>
    </row>
    <row r="26" spans="1:10" x14ac:dyDescent="0.25">
      <c r="A26" s="1">
        <v>2015</v>
      </c>
      <c r="B26" s="2" t="s">
        <v>4</v>
      </c>
      <c r="C26" s="2">
        <v>31139</v>
      </c>
      <c r="D26" s="2">
        <v>65254</v>
      </c>
      <c r="E26" s="2">
        <v>17492437</v>
      </c>
      <c r="F26" s="2">
        <v>50000000</v>
      </c>
      <c r="G26" s="2">
        <v>0</v>
      </c>
      <c r="H26" s="17">
        <v>0.87458600598358427</v>
      </c>
      <c r="I26" s="4">
        <v>-3.1906253808262064</v>
      </c>
      <c r="J26" s="10">
        <v>45107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293</v>
      </c>
      <c r="E27" s="2">
        <v>84511825</v>
      </c>
      <c r="F27" s="2">
        <v>30000000</v>
      </c>
      <c r="G27" s="2">
        <v>0</v>
      </c>
      <c r="H27" s="17">
        <v>2.8719804005681526</v>
      </c>
      <c r="I27" s="4">
        <v>6.2924223144736002</v>
      </c>
      <c r="J27" s="10">
        <v>45107</v>
      </c>
    </row>
    <row r="28" spans="1:10" x14ac:dyDescent="0.25">
      <c r="A28" s="1">
        <v>2019</v>
      </c>
      <c r="B28" s="2" t="s">
        <v>56</v>
      </c>
      <c r="C28" s="2">
        <v>680317</v>
      </c>
      <c r="D28" s="2">
        <v>680317</v>
      </c>
      <c r="E28" s="2">
        <v>67751513</v>
      </c>
      <c r="F28" s="2">
        <v>60000000</v>
      </c>
      <c r="G28" s="2">
        <v>0</v>
      </c>
      <c r="H28" s="17">
        <v>1.1965378542798193</v>
      </c>
      <c r="I28" s="4">
        <v>7.2301141053013218</v>
      </c>
      <c r="J28" s="10">
        <v>45107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-2951958</v>
      </c>
      <c r="F29" s="2">
        <v>20000000</v>
      </c>
      <c r="G29" s="2">
        <v>0</v>
      </c>
      <c r="H29" s="17">
        <v>4.5196502929975887E-2</v>
      </c>
      <c r="I29" s="4">
        <v>0</v>
      </c>
      <c r="J29" s="10">
        <v>45107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16887308</v>
      </c>
      <c r="F30" s="2">
        <v>50000000</v>
      </c>
      <c r="G30" s="2">
        <v>31410256</v>
      </c>
      <c r="H30" s="17">
        <v>-11.87681626956476</v>
      </c>
      <c r="I30" s="4">
        <v>-11.87681626956476</v>
      </c>
      <c r="J30" s="10">
        <v>45107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329877</v>
      </c>
      <c r="E31" s="2">
        <v>42207186</v>
      </c>
      <c r="F31" s="2">
        <v>35000000</v>
      </c>
      <c r="G31" s="2">
        <v>4321395</v>
      </c>
      <c r="H31" s="17">
        <v>18.073116391380427</v>
      </c>
      <c r="I31" s="4">
        <v>18.073116391380427</v>
      </c>
      <c r="J31" s="10">
        <v>45107</v>
      </c>
    </row>
    <row r="32" spans="1:10" x14ac:dyDescent="0.25">
      <c r="A32" s="1">
        <v>2016</v>
      </c>
      <c r="B32" s="2" t="s">
        <v>35</v>
      </c>
      <c r="C32" s="2">
        <v>77112</v>
      </c>
      <c r="D32" s="2">
        <v>77112</v>
      </c>
      <c r="E32" s="2">
        <v>165940833</v>
      </c>
      <c r="F32" s="2">
        <v>75000000</v>
      </c>
      <c r="G32" s="2">
        <v>0</v>
      </c>
      <c r="H32" s="17">
        <v>2.1485974792859772</v>
      </c>
      <c r="I32" s="4">
        <v>16.219893228064564</v>
      </c>
      <c r="J32" s="10">
        <v>45107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71282</v>
      </c>
      <c r="F33" s="2">
        <v>15000000</v>
      </c>
      <c r="G33" s="2">
        <v>0</v>
      </c>
      <c r="H33" s="17">
        <v>1.757173646242058</v>
      </c>
      <c r="I33" s="4">
        <v>50.156311196441436</v>
      </c>
      <c r="J33" s="10">
        <v>45107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59209</v>
      </c>
      <c r="F34" s="2">
        <v>15000000</v>
      </c>
      <c r="G34" s="2">
        <v>0</v>
      </c>
      <c r="H34" s="17">
        <v>1.5500677445220534</v>
      </c>
      <c r="I34" s="4">
        <v>26.347118561154481</v>
      </c>
      <c r="J34" s="10">
        <v>45107</v>
      </c>
    </row>
    <row r="35" spans="1:10" x14ac:dyDescent="0.25">
      <c r="A35" s="1">
        <v>2023</v>
      </c>
      <c r="B35" s="2" t="s">
        <v>74</v>
      </c>
      <c r="C35" s="2">
        <v>1459848</v>
      </c>
      <c r="D35" s="2">
        <v>0</v>
      </c>
      <c r="E35" s="2">
        <v>4233599</v>
      </c>
      <c r="F35" s="2">
        <v>40000000</v>
      </c>
      <c r="G35" s="2">
        <v>34729746</v>
      </c>
      <c r="H35" s="17">
        <v>-26.560586957966503</v>
      </c>
      <c r="I35" s="4">
        <v>-26.560586957966503</v>
      </c>
      <c r="J35" s="10">
        <v>45107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18394558</v>
      </c>
      <c r="F36" s="2">
        <v>35437928</v>
      </c>
      <c r="G36" s="2">
        <v>16650560</v>
      </c>
      <c r="H36" s="17">
        <v>-1.5028694457959402</v>
      </c>
      <c r="I36" s="4">
        <v>-1.5028694457959402</v>
      </c>
      <c r="J36" s="10">
        <v>45107</v>
      </c>
    </row>
    <row r="37" spans="1:10" x14ac:dyDescent="0.25">
      <c r="A37" s="1">
        <v>2020</v>
      </c>
      <c r="B37" s="2" t="s">
        <v>63</v>
      </c>
      <c r="C37" s="2">
        <v>4000000</v>
      </c>
      <c r="D37" s="2">
        <v>88214</v>
      </c>
      <c r="E37" s="2">
        <v>31078120</v>
      </c>
      <c r="F37" s="2">
        <v>50000000</v>
      </c>
      <c r="G37" s="2">
        <v>21000000</v>
      </c>
      <c r="H37" s="17">
        <v>1.0930036122168623</v>
      </c>
      <c r="I37" s="17">
        <v>17.497170031822741</v>
      </c>
      <c r="J37" s="10">
        <v>45107</v>
      </c>
    </row>
    <row r="38" spans="1:10" x14ac:dyDescent="0.25">
      <c r="A38" s="1">
        <v>2015</v>
      </c>
      <c r="B38" s="2" t="s">
        <v>36</v>
      </c>
      <c r="C38" s="2">
        <v>669464</v>
      </c>
      <c r="D38" s="2">
        <v>669464</v>
      </c>
      <c r="E38" s="2">
        <v>66266707</v>
      </c>
      <c r="F38" s="2">
        <v>50000000</v>
      </c>
      <c r="G38" s="2">
        <v>0</v>
      </c>
      <c r="H38" s="17">
        <v>1.5756221087784164</v>
      </c>
      <c r="I38" s="4">
        <v>7.5153142986122523</v>
      </c>
      <c r="J38" s="10">
        <v>45107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82859235</v>
      </c>
      <c r="F39" s="2">
        <v>50000000</v>
      </c>
      <c r="G39" s="2">
        <v>0</v>
      </c>
      <c r="H39" s="17">
        <v>1.6571847056</v>
      </c>
      <c r="I39" s="4">
        <v>6.974694297936157</v>
      </c>
      <c r="J39" s="10">
        <v>45107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16499938</v>
      </c>
      <c r="F40" s="2">
        <v>40000000</v>
      </c>
      <c r="G40" s="2">
        <v>750435</v>
      </c>
      <c r="H40" s="17">
        <v>1.07514349118941</v>
      </c>
      <c r="I40" s="4">
        <v>1.148384048202522</v>
      </c>
      <c r="J40" s="10">
        <v>45107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90874</v>
      </c>
      <c r="F41" s="2">
        <v>28531885</v>
      </c>
      <c r="G41" s="2">
        <v>1211750</v>
      </c>
      <c r="H41" s="17">
        <v>15.520032702719488</v>
      </c>
      <c r="I41" s="4">
        <v>15.520032702719488</v>
      </c>
      <c r="J41" s="10">
        <v>45107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350459</v>
      </c>
      <c r="F42" s="2">
        <v>30000000</v>
      </c>
      <c r="G42" s="2">
        <v>0</v>
      </c>
      <c r="H42" s="17">
        <v>0.47099430033333334</v>
      </c>
      <c r="I42" s="4">
        <v>-6.7518377470561557</v>
      </c>
      <c r="J42" s="10">
        <v>45107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2732281</v>
      </c>
      <c r="F43" s="2">
        <v>24474342</v>
      </c>
      <c r="G43" s="2">
        <v>0</v>
      </c>
      <c r="H43" s="17">
        <v>1.4285355787782807</v>
      </c>
      <c r="I43" s="4">
        <v>9.1590281572824885</v>
      </c>
      <c r="J43" s="10">
        <v>45107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1764562</v>
      </c>
      <c r="F44" s="2">
        <v>50000000</v>
      </c>
      <c r="G44" s="2">
        <v>46835984</v>
      </c>
      <c r="H44" s="17">
        <v>0.55769692694347939</v>
      </c>
      <c r="I44" s="4">
        <v>-44.400550244106782</v>
      </c>
      <c r="J44" s="10">
        <v>45107</v>
      </c>
    </row>
    <row r="45" spans="1:10" x14ac:dyDescent="0.25">
      <c r="A45" s="1">
        <v>2006</v>
      </c>
      <c r="B45" s="2" t="s">
        <v>24</v>
      </c>
      <c r="C45" s="2">
        <v>0</v>
      </c>
      <c r="D45" s="2">
        <v>313184</v>
      </c>
      <c r="E45" s="2">
        <v>511522</v>
      </c>
      <c r="F45" s="2">
        <v>25000000</v>
      </c>
      <c r="G45" s="2">
        <v>0</v>
      </c>
      <c r="H45" s="17">
        <v>0.71447677947506871</v>
      </c>
      <c r="I45" s="4">
        <v>-3.6516852500956931</v>
      </c>
      <c r="J45" s="10">
        <v>45107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11003409</v>
      </c>
      <c r="F46" s="2">
        <v>25000000</v>
      </c>
      <c r="G46" s="2">
        <v>1884390</v>
      </c>
      <c r="H46" s="17">
        <v>1.6409605988927156</v>
      </c>
      <c r="I46" s="4">
        <v>8.4455614265972478</v>
      </c>
      <c r="J46" s="10">
        <v>45107</v>
      </c>
    </row>
    <row r="47" spans="1:10" x14ac:dyDescent="0.25">
      <c r="A47" s="1">
        <v>2020</v>
      </c>
      <c r="B47" s="2" t="s">
        <v>60</v>
      </c>
      <c r="C47" s="2">
        <v>2988126</v>
      </c>
      <c r="D47" s="2">
        <v>0</v>
      </c>
      <c r="E47" s="2">
        <v>35816775</v>
      </c>
      <c r="F47" s="2">
        <v>50000000</v>
      </c>
      <c r="G47" s="2">
        <v>15148064</v>
      </c>
      <c r="H47" s="17">
        <v>2.3997356766081834</v>
      </c>
      <c r="I47" s="4">
        <v>2.3997356766081834</v>
      </c>
      <c r="J47" s="10">
        <v>45107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206706</v>
      </c>
      <c r="E48" s="2">
        <v>6295867</v>
      </c>
      <c r="F48" s="2">
        <v>35000000</v>
      </c>
      <c r="G48" s="2">
        <v>28666510</v>
      </c>
      <c r="H48" s="17">
        <v>1.0647419728197145</v>
      </c>
      <c r="I48" s="4">
        <v>14.627248702380014</v>
      </c>
      <c r="J48" s="10">
        <v>45107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29477510</v>
      </c>
      <c r="D50" s="9">
        <f>SUM(D4:D48)</f>
        <v>7562804</v>
      </c>
      <c r="E50" s="9">
        <f>SUM(E4:E48)</f>
        <v>1251642893</v>
      </c>
      <c r="F50" s="9">
        <f t="shared" ref="F50" si="0">SUM(F4:F48)</f>
        <v>1612844709</v>
      </c>
      <c r="G50" s="9">
        <f>SUM(G4:G48)</f>
        <v>357891770</v>
      </c>
      <c r="H50" s="17">
        <v>1.3</v>
      </c>
      <c r="I50" s="4">
        <v>5.2172000000000001</v>
      </c>
      <c r="J50" s="10">
        <v>45107</v>
      </c>
    </row>
    <row r="51" spans="1:11" x14ac:dyDescent="0.25">
      <c r="C51" s="15"/>
      <c r="H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B678-3C2C-4AF4-9C29-311E5FE6368D}">
  <dimension ref="A1:M60"/>
  <sheetViews>
    <sheetView workbookViewId="0">
      <pane ySplit="2" topLeftCell="A3" activePane="bottomLeft" state="frozen"/>
      <selection activeCell="B1" sqref="B1"/>
      <selection pane="bottomLeft" activeCell="F35" sqref="F3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45016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31909</v>
      </c>
      <c r="E4" s="2">
        <v>3377777</v>
      </c>
      <c r="F4" s="2">
        <v>25000000</v>
      </c>
      <c r="G4" s="2">
        <v>0</v>
      </c>
      <c r="H4" s="17">
        <v>1.3286964985007661</v>
      </c>
      <c r="I4" s="17">
        <v>9.1612146475925407</v>
      </c>
      <c r="J4" s="10">
        <v>45016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220682</v>
      </c>
      <c r="F5" s="2">
        <v>25533001</v>
      </c>
      <c r="G5" s="2">
        <v>1612075</v>
      </c>
      <c r="H5" s="17">
        <v>0.5353272494976804</v>
      </c>
      <c r="I5" s="4">
        <v>-9.0029126767876342</v>
      </c>
      <c r="J5" s="10">
        <v>45016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27126665</v>
      </c>
      <c r="F6" s="2">
        <v>20000000</v>
      </c>
      <c r="G6" s="2">
        <v>2015220</v>
      </c>
      <c r="H6" s="17">
        <v>1.814501256584899</v>
      </c>
      <c r="I6" s="4">
        <v>13.920844240595255</v>
      </c>
      <c r="J6" s="10">
        <v>45016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29301767</v>
      </c>
      <c r="F7" s="2">
        <v>35000000</v>
      </c>
      <c r="G7" s="2">
        <v>11725000</v>
      </c>
      <c r="H7" s="17">
        <v>1.2589373752910848</v>
      </c>
      <c r="I7" s="4">
        <v>12.143154477380813</v>
      </c>
      <c r="J7" s="10">
        <v>45016</v>
      </c>
    </row>
    <row r="8" spans="1:13" x14ac:dyDescent="0.25">
      <c r="A8" s="1">
        <v>2015</v>
      </c>
      <c r="B8" s="3" t="s">
        <v>34</v>
      </c>
      <c r="C8" s="2">
        <v>0</v>
      </c>
      <c r="D8" s="2">
        <v>90408</v>
      </c>
      <c r="E8" s="2">
        <v>17044642</v>
      </c>
      <c r="F8" s="2">
        <v>20000000</v>
      </c>
      <c r="G8" s="2">
        <v>0</v>
      </c>
      <c r="H8" s="17">
        <v>1.6426433499999999</v>
      </c>
      <c r="I8" s="4">
        <v>8.5227790617240728</v>
      </c>
      <c r="J8" s="10">
        <v>45016</v>
      </c>
    </row>
    <row r="9" spans="1:13" x14ac:dyDescent="0.25">
      <c r="A9" s="1">
        <v>2012</v>
      </c>
      <c r="B9" s="3" t="s">
        <v>10</v>
      </c>
      <c r="C9" s="2">
        <v>0</v>
      </c>
      <c r="D9" s="2">
        <v>98540</v>
      </c>
      <c r="E9" s="2">
        <v>17886546</v>
      </c>
      <c r="F9" s="2">
        <v>20000000</v>
      </c>
      <c r="G9" s="2">
        <v>2630650</v>
      </c>
      <c r="H9" s="17">
        <v>1.4996272593150726</v>
      </c>
      <c r="I9" s="4">
        <v>10.036446181272286</v>
      </c>
      <c r="J9" s="10">
        <v>45016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1321309</v>
      </c>
      <c r="E10" s="2">
        <v>8699901</v>
      </c>
      <c r="F10" s="2">
        <v>20000000</v>
      </c>
      <c r="G10" s="2">
        <v>10262711</v>
      </c>
      <c r="H10" s="17">
        <v>1.1499953828297051</v>
      </c>
      <c r="I10" s="4">
        <v>10.172619028462805</v>
      </c>
      <c r="J10" s="10">
        <v>45016</v>
      </c>
    </row>
    <row r="11" spans="1:13" x14ac:dyDescent="0.25">
      <c r="A11" s="21">
        <v>2021</v>
      </c>
      <c r="B11" s="3" t="s">
        <v>69</v>
      </c>
      <c r="C11" s="2">
        <v>8300670</v>
      </c>
      <c r="D11" s="2">
        <v>857060</v>
      </c>
      <c r="E11" s="2">
        <v>19125647</v>
      </c>
      <c r="F11" s="2">
        <v>50000000</v>
      </c>
      <c r="G11" s="2">
        <v>32329541</v>
      </c>
      <c r="H11" s="17">
        <v>1.0785419785563302</v>
      </c>
      <c r="I11" s="4">
        <v>13.271054481281631</v>
      </c>
      <c r="J11" s="10">
        <v>45016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63164</v>
      </c>
      <c r="F12" s="2">
        <v>10000000</v>
      </c>
      <c r="G12" s="2">
        <v>0</v>
      </c>
      <c r="H12" s="17">
        <v>4.7037335564511897</v>
      </c>
      <c r="I12" s="4">
        <v>79.636918621113836</v>
      </c>
      <c r="J12" s="10">
        <v>45016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992418</v>
      </c>
      <c r="F13" s="2">
        <v>30000000</v>
      </c>
      <c r="G13" s="2">
        <v>33153</v>
      </c>
      <c r="H13" s="17">
        <v>1.2190042633961478</v>
      </c>
      <c r="I13" s="4">
        <v>3.0192157461453428</v>
      </c>
      <c r="J13" s="10">
        <v>45016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34892936</v>
      </c>
      <c r="F14" s="2">
        <v>40000000</v>
      </c>
      <c r="G14" s="2">
        <v>12431128</v>
      </c>
      <c r="H14" s="17">
        <v>1.2656642050619913</v>
      </c>
      <c r="I14" s="4">
        <v>16.65613901757499</v>
      </c>
      <c r="J14" s="10">
        <v>45016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5883908</v>
      </c>
      <c r="F15" s="2">
        <v>15000000</v>
      </c>
      <c r="G15" s="2">
        <v>0</v>
      </c>
      <c r="H15" s="17">
        <v>1.6304159133652432</v>
      </c>
      <c r="I15" s="4">
        <v>8.2920092161346446</v>
      </c>
      <c r="J15" s="10">
        <v>45016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17108007</v>
      </c>
      <c r="F16" s="2">
        <v>25000000</v>
      </c>
      <c r="G16" s="2">
        <v>0</v>
      </c>
      <c r="H16" s="17">
        <v>1.3792800195999997</v>
      </c>
      <c r="I16" s="4">
        <v>4.1132418950828864</v>
      </c>
      <c r="J16" s="10">
        <v>45016</v>
      </c>
    </row>
    <row r="17" spans="1:10" x14ac:dyDescent="0.25">
      <c r="A17" s="1">
        <v>2022</v>
      </c>
      <c r="B17" s="20" t="s">
        <v>71</v>
      </c>
      <c r="C17" s="2">
        <v>1017358</v>
      </c>
      <c r="D17" s="2">
        <v>919800</v>
      </c>
      <c r="E17" s="2">
        <v>82275282</v>
      </c>
      <c r="F17" s="2">
        <v>100000000</v>
      </c>
      <c r="G17" s="2">
        <v>0</v>
      </c>
      <c r="H17" s="17">
        <v>0.83448448684139853</v>
      </c>
      <c r="I17" s="4">
        <v>-19.98525289950819</v>
      </c>
      <c r="J17" s="10">
        <v>45016</v>
      </c>
    </row>
    <row r="18" spans="1:10" x14ac:dyDescent="0.25">
      <c r="A18" s="1">
        <v>2011</v>
      </c>
      <c r="B18" s="2" t="s">
        <v>7</v>
      </c>
      <c r="C18" s="2">
        <v>-313775</v>
      </c>
      <c r="D18" s="2">
        <v>536225</v>
      </c>
      <c r="E18" s="2">
        <v>1387194</v>
      </c>
      <c r="F18" s="2">
        <v>25000000</v>
      </c>
      <c r="G18" s="2">
        <v>0</v>
      </c>
      <c r="H18" s="17">
        <v>2.3230574398722186</v>
      </c>
      <c r="I18" s="4">
        <v>21.625964649587239</v>
      </c>
      <c r="J18" s="10">
        <v>45016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7114539</v>
      </c>
      <c r="F19" s="2">
        <v>25000000</v>
      </c>
      <c r="G19" s="2">
        <v>518518</v>
      </c>
      <c r="H19" s="17">
        <v>1.2779863153560864</v>
      </c>
      <c r="I19" s="4">
        <v>7.3207850179567657</v>
      </c>
      <c r="J19" s="10">
        <v>45016</v>
      </c>
    </row>
    <row r="20" spans="1:10" x14ac:dyDescent="0.25">
      <c r="A20" s="1">
        <v>2022</v>
      </c>
      <c r="B20" s="2" t="s">
        <v>73</v>
      </c>
      <c r="C20" s="2"/>
      <c r="D20" s="2"/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45016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16663583</v>
      </c>
      <c r="F21" s="2">
        <v>20000000</v>
      </c>
      <c r="G21" s="2">
        <v>0</v>
      </c>
      <c r="H21" s="17">
        <v>1.2142772027398925</v>
      </c>
      <c r="I21" s="4">
        <v>4.0068429283316886</v>
      </c>
      <c r="J21" s="10">
        <v>45016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85551</v>
      </c>
      <c r="E22" s="2">
        <v>31878308</v>
      </c>
      <c r="F22" s="2">
        <v>40000000</v>
      </c>
      <c r="G22" s="2">
        <v>14959036</v>
      </c>
      <c r="H22" s="17">
        <v>1.3602150649954614</v>
      </c>
      <c r="I22" s="4">
        <v>26.176829428629134</v>
      </c>
      <c r="J22" s="10">
        <v>45016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0</v>
      </c>
      <c r="E23" s="2">
        <v>20528500</v>
      </c>
      <c r="F23" s="2">
        <v>20000000</v>
      </c>
      <c r="G23" s="2">
        <v>1398149</v>
      </c>
      <c r="H23" s="17">
        <v>1.4232226706290925</v>
      </c>
      <c r="I23" s="4">
        <v>4.4307483067372644</v>
      </c>
      <c r="J23" s="10">
        <v>45016</v>
      </c>
    </row>
    <row r="24" spans="1:10" x14ac:dyDescent="0.25">
      <c r="A24" s="1">
        <v>2018</v>
      </c>
      <c r="B24" s="2" t="s">
        <v>45</v>
      </c>
      <c r="C24" s="2">
        <v>75155</v>
      </c>
      <c r="D24" s="2">
        <v>92504</v>
      </c>
      <c r="E24" s="2">
        <v>16319960</v>
      </c>
      <c r="F24" s="2">
        <v>25000000</v>
      </c>
      <c r="G24" s="2">
        <v>3332397</v>
      </c>
      <c r="H24" s="17">
        <v>1.0823105020099857</v>
      </c>
      <c r="I24" s="4">
        <v>2.5800380858086225</v>
      </c>
      <c r="J24" s="10">
        <v>45016</v>
      </c>
    </row>
    <row r="25" spans="1:10" x14ac:dyDescent="0.25">
      <c r="A25" s="1">
        <v>2004</v>
      </c>
      <c r="B25" s="2" t="s">
        <v>3</v>
      </c>
      <c r="C25" s="2">
        <v>190286</v>
      </c>
      <c r="D25" s="2">
        <v>1773189</v>
      </c>
      <c r="E25" s="2">
        <v>228078686</v>
      </c>
      <c r="F25" s="2">
        <v>63867553</v>
      </c>
      <c r="G25" s="2">
        <v>0</v>
      </c>
      <c r="H25" s="17">
        <v>2.2397297556492561</v>
      </c>
      <c r="I25" s="4">
        <v>7.4898443779425117</v>
      </c>
      <c r="J25" s="10">
        <v>45016</v>
      </c>
    </row>
    <row r="26" spans="1:10" x14ac:dyDescent="0.25">
      <c r="A26" s="1">
        <v>2015</v>
      </c>
      <c r="B26" s="2" t="s">
        <v>4</v>
      </c>
      <c r="C26" s="2">
        <v>44399</v>
      </c>
      <c r="D26" s="2">
        <v>93050</v>
      </c>
      <c r="E26" s="2">
        <v>21268159</v>
      </c>
      <c r="F26" s="2">
        <v>50000000</v>
      </c>
      <c r="G26" s="2">
        <v>0</v>
      </c>
      <c r="H26" s="17">
        <v>0.94685210022483601</v>
      </c>
      <c r="I26" s="4">
        <v>-1.2911959483932867</v>
      </c>
      <c r="J26" s="10">
        <v>45016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248</v>
      </c>
      <c r="E27" s="2">
        <v>86070334</v>
      </c>
      <c r="F27" s="2">
        <v>30000000</v>
      </c>
      <c r="G27" s="2">
        <v>0</v>
      </c>
      <c r="H27" s="17">
        <v>2.9232006507710504</v>
      </c>
      <c r="I27" s="4">
        <v>6.4897382244236468</v>
      </c>
      <c r="J27" s="10">
        <v>45016</v>
      </c>
    </row>
    <row r="28" spans="1:10" x14ac:dyDescent="0.25">
      <c r="A28" s="1">
        <v>2019</v>
      </c>
      <c r="B28" s="2" t="s">
        <v>56</v>
      </c>
      <c r="C28" s="2">
        <v>691331</v>
      </c>
      <c r="D28" s="2">
        <v>691331</v>
      </c>
      <c r="E28" s="2">
        <v>67173373</v>
      </c>
      <c r="F28" s="2">
        <v>60000000</v>
      </c>
      <c r="G28" s="2">
        <v>0</v>
      </c>
      <c r="H28" s="17">
        <v>1.1893705321354036</v>
      </c>
      <c r="I28" s="4">
        <v>7.5860302058732509</v>
      </c>
      <c r="J28" s="10">
        <v>45016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-2687829</v>
      </c>
      <c r="F29" s="2">
        <v>20000000</v>
      </c>
      <c r="G29" s="2">
        <v>0</v>
      </c>
      <c r="H29" s="17">
        <v>5.7964568423685393E-2</v>
      </c>
      <c r="I29" s="4">
        <v>0</v>
      </c>
      <c r="J29" s="10">
        <v>45016</v>
      </c>
    </row>
    <row r="30" spans="1:10" x14ac:dyDescent="0.25">
      <c r="A30" s="1">
        <v>2021</v>
      </c>
      <c r="B30" s="2" t="s">
        <v>70</v>
      </c>
      <c r="C30" s="2">
        <v>0</v>
      </c>
      <c r="D30" s="2">
        <v>0</v>
      </c>
      <c r="E30" s="2">
        <v>12168212</v>
      </c>
      <c r="F30" s="2">
        <v>50000000</v>
      </c>
      <c r="G30" s="2">
        <v>36538462</v>
      </c>
      <c r="H30" s="17">
        <v>0.90392431058890377</v>
      </c>
      <c r="I30" s="4">
        <v>-12.541177093433852</v>
      </c>
      <c r="J30" s="10">
        <v>45016</v>
      </c>
    </row>
    <row r="31" spans="1:10" x14ac:dyDescent="0.25">
      <c r="A31" s="1">
        <v>2020</v>
      </c>
      <c r="B31" s="2" t="s">
        <v>59</v>
      </c>
      <c r="C31" s="2">
        <v>1979265</v>
      </c>
      <c r="D31" s="2">
        <v>0</v>
      </c>
      <c r="E31" s="2">
        <v>42405454</v>
      </c>
      <c r="F31" s="2">
        <v>35000000</v>
      </c>
      <c r="G31" s="2">
        <v>4321395</v>
      </c>
      <c r="H31" s="17">
        <v>1.4128935937959841</v>
      </c>
      <c r="I31" s="4">
        <v>20.377954178360479</v>
      </c>
      <c r="J31" s="10">
        <v>45016</v>
      </c>
    </row>
    <row r="32" spans="1:10" x14ac:dyDescent="0.25">
      <c r="A32" s="1">
        <v>2016</v>
      </c>
      <c r="B32" s="2" t="s">
        <v>35</v>
      </c>
      <c r="C32" s="2">
        <v>-52400</v>
      </c>
      <c r="D32" s="2">
        <v>7127853</v>
      </c>
      <c r="E32" s="2">
        <v>167248104</v>
      </c>
      <c r="F32" s="2">
        <v>75000000</v>
      </c>
      <c r="G32" s="2">
        <v>0</v>
      </c>
      <c r="H32" s="17">
        <v>2.1646065333776141</v>
      </c>
      <c r="I32" s="4">
        <v>17.054638800136757</v>
      </c>
      <c r="J32" s="10">
        <v>45016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70599</v>
      </c>
      <c r="F33" s="2">
        <v>15000000</v>
      </c>
      <c r="G33" s="2">
        <v>0</v>
      </c>
      <c r="H33" s="17">
        <v>1.7571251221003124</v>
      </c>
      <c r="I33" s="4">
        <v>50.156941003350731</v>
      </c>
      <c r="J33" s="10">
        <v>45016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39012</v>
      </c>
      <c r="F34" s="2">
        <v>15000000</v>
      </c>
      <c r="G34" s="2">
        <v>0</v>
      </c>
      <c r="H34" s="17">
        <v>1.5485481990615202</v>
      </c>
      <c r="I34" s="4">
        <v>26.338836558408275</v>
      </c>
      <c r="J34" s="10">
        <v>45016</v>
      </c>
    </row>
    <row r="35" spans="1:10" x14ac:dyDescent="0.25">
      <c r="A35" s="1">
        <v>2023</v>
      </c>
      <c r="B35" s="2" t="s">
        <v>75</v>
      </c>
      <c r="C35" s="2">
        <v>3810407</v>
      </c>
      <c r="D35" s="2">
        <v>0</v>
      </c>
      <c r="E35" s="2">
        <v>2926403</v>
      </c>
      <c r="F35" s="2">
        <v>40000000</v>
      </c>
      <c r="G35" s="2">
        <v>36189593</v>
      </c>
      <c r="H35" s="17">
        <v>0.7680028281916309</v>
      </c>
      <c r="I35" s="4">
        <v>-23.760778455102827</v>
      </c>
      <c r="J35" s="10">
        <v>45016</v>
      </c>
    </row>
    <row r="36" spans="1:10" x14ac:dyDescent="0.25">
      <c r="A36" s="1">
        <v>2019</v>
      </c>
      <c r="B36" s="2" t="s">
        <v>68</v>
      </c>
      <c r="C36" s="2">
        <v>1870034</v>
      </c>
      <c r="D36" s="2">
        <v>0</v>
      </c>
      <c r="E36" s="2">
        <v>20054957</v>
      </c>
      <c r="F36" s="2">
        <v>35437928</v>
      </c>
      <c r="G36" s="2">
        <v>16544080</v>
      </c>
      <c r="H36" s="17">
        <v>1.0639323206491056</v>
      </c>
      <c r="I36" s="4">
        <v>4.5614859030358668</v>
      </c>
      <c r="J36" s="10">
        <v>45016</v>
      </c>
    </row>
    <row r="37" spans="1:10" x14ac:dyDescent="0.25">
      <c r="A37" s="1">
        <v>2021</v>
      </c>
      <c r="B37" s="2" t="s">
        <v>63</v>
      </c>
      <c r="C37" s="2">
        <v>7500000</v>
      </c>
      <c r="D37" s="2">
        <v>16961</v>
      </c>
      <c r="E37" s="2">
        <v>26551475</v>
      </c>
      <c r="F37" s="2">
        <v>50000000</v>
      </c>
      <c r="G37" s="2">
        <v>25000000</v>
      </c>
      <c r="H37" s="17">
        <v>1.0845344920461024</v>
      </c>
      <c r="I37" s="17">
        <v>21.694893311365291</v>
      </c>
      <c r="J37" s="10">
        <v>45016</v>
      </c>
    </row>
    <row r="38" spans="1:10" x14ac:dyDescent="0.25">
      <c r="A38" s="1">
        <v>2015</v>
      </c>
      <c r="B38" s="2" t="s">
        <v>36</v>
      </c>
      <c r="C38" s="2">
        <v>678108</v>
      </c>
      <c r="D38" s="2">
        <v>678108</v>
      </c>
      <c r="E38" s="2">
        <v>67785958</v>
      </c>
      <c r="F38" s="2">
        <v>50000000</v>
      </c>
      <c r="G38" s="2">
        <v>0</v>
      </c>
      <c r="H38" s="17">
        <v>1.6121885484932585</v>
      </c>
      <c r="I38" s="4">
        <v>8.064111462382062</v>
      </c>
      <c r="J38" s="10">
        <v>45016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84433536</v>
      </c>
      <c r="F39" s="2">
        <v>50000000</v>
      </c>
      <c r="G39" s="2">
        <v>0</v>
      </c>
      <c r="H39" s="17">
        <v>1.6886707226</v>
      </c>
      <c r="I39" s="4">
        <v>7.501852296733591</v>
      </c>
      <c r="J39" s="10">
        <v>45016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109510</v>
      </c>
      <c r="E40" s="2">
        <v>16319340</v>
      </c>
      <c r="F40" s="2">
        <v>40000000</v>
      </c>
      <c r="G40" s="2">
        <v>750435</v>
      </c>
      <c r="H40" s="17">
        <v>1.0717538539091507</v>
      </c>
      <c r="I40" s="4">
        <v>1.1123849973710076</v>
      </c>
      <c r="J40" s="10">
        <v>45016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0</v>
      </c>
      <c r="F41" s="2">
        <v>10000000</v>
      </c>
      <c r="G41" s="2">
        <v>68213</v>
      </c>
      <c r="H41" s="17">
        <v>0.99904511047403444</v>
      </c>
      <c r="I41" s="4">
        <v>-2.9768823125919663E-2</v>
      </c>
      <c r="J41" s="10">
        <v>45016</v>
      </c>
    </row>
    <row r="42" spans="1:10" x14ac:dyDescent="0.25">
      <c r="A42" s="1">
        <v>2015</v>
      </c>
      <c r="B42" s="2" t="s">
        <v>38</v>
      </c>
      <c r="C42" s="2">
        <v>0</v>
      </c>
      <c r="D42" s="2">
        <v>0</v>
      </c>
      <c r="E42" s="2">
        <v>105458</v>
      </c>
      <c r="F42" s="2">
        <v>28531885</v>
      </c>
      <c r="G42" s="2">
        <v>0</v>
      </c>
      <c r="H42" s="17">
        <v>1.4458492205204339</v>
      </c>
      <c r="I42" s="4">
        <v>15.530841300166486</v>
      </c>
      <c r="J42" s="10">
        <v>45016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351688</v>
      </c>
      <c r="F43" s="2">
        <v>30000000</v>
      </c>
      <c r="G43" s="2">
        <v>0</v>
      </c>
      <c r="H43" s="17">
        <v>0.47103526699999998</v>
      </c>
      <c r="I43" s="4">
        <v>-6.7557137507886056</v>
      </c>
      <c r="J43" s="10">
        <v>45016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2708252</v>
      </c>
      <c r="F44" s="2">
        <v>24474342</v>
      </c>
      <c r="G44" s="2">
        <v>0</v>
      </c>
      <c r="H44" s="17">
        <v>1.4275541265066614</v>
      </c>
      <c r="I44" s="4">
        <v>9.1771927731886684</v>
      </c>
      <c r="J44" s="10">
        <v>45016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2011264</v>
      </c>
      <c r="F45" s="2">
        <v>50000000</v>
      </c>
      <c r="G45" s="2">
        <v>46835984</v>
      </c>
      <c r="H45" s="17">
        <v>0.63566808764557448</v>
      </c>
      <c r="I45" s="4">
        <v>-36.7205474566316</v>
      </c>
      <c r="J45" s="10">
        <v>45016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828839</v>
      </c>
      <c r="F46" s="2">
        <v>25000000</v>
      </c>
      <c r="G46" s="2">
        <v>0</v>
      </c>
      <c r="H46" s="17">
        <v>0.71464209947030743</v>
      </c>
      <c r="I46" s="4">
        <v>-3.6531064744945052</v>
      </c>
      <c r="J46" s="10">
        <v>45016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10892616</v>
      </c>
      <c r="F47" s="2">
        <v>25000000</v>
      </c>
      <c r="G47" s="2">
        <v>1884390</v>
      </c>
      <c r="H47" s="17">
        <v>1.6359613583018764</v>
      </c>
      <c r="I47" s="4">
        <v>8.4815288829864102</v>
      </c>
      <c r="J47" s="10">
        <v>45016</v>
      </c>
    </row>
    <row r="48" spans="1:10" x14ac:dyDescent="0.25">
      <c r="A48" s="1">
        <v>2020</v>
      </c>
      <c r="B48" s="2" t="s">
        <v>60</v>
      </c>
      <c r="C48" s="2">
        <v>5561421</v>
      </c>
      <c r="D48" s="2">
        <v>0</v>
      </c>
      <c r="E48" s="2">
        <v>33659586</v>
      </c>
      <c r="F48" s="2">
        <v>50000000</v>
      </c>
      <c r="G48" s="2">
        <v>18136190</v>
      </c>
      <c r="H48" s="17">
        <v>1.0563578555106876</v>
      </c>
      <c r="I48" s="4">
        <v>5.6340683426385763</v>
      </c>
      <c r="J48" s="10">
        <v>45016</v>
      </c>
    </row>
    <row r="49" spans="1:11" x14ac:dyDescent="0.25">
      <c r="A49" s="21">
        <v>2022</v>
      </c>
      <c r="B49" s="2" t="s">
        <v>66</v>
      </c>
      <c r="C49" s="2">
        <v>3774510</v>
      </c>
      <c r="D49" s="2">
        <v>0</v>
      </c>
      <c r="E49" s="2">
        <v>6363527</v>
      </c>
      <c r="F49" s="2">
        <v>35000000</v>
      </c>
      <c r="G49" s="2">
        <v>28459804</v>
      </c>
      <c r="H49" s="17">
        <v>1.0469691755279018</v>
      </c>
      <c r="I49" s="4">
        <v>18.21282517076439</v>
      </c>
      <c r="J49" s="10">
        <v>45016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SUM(C4:C49)-1</f>
        <v>36439268</v>
      </c>
      <c r="D51" s="9">
        <f>SUM(D4:D49)+2</f>
        <v>14558133</v>
      </c>
      <c r="E51" s="9">
        <f>SUM(E4:E49)-1</f>
        <v>1254718428</v>
      </c>
      <c r="F51" s="9">
        <f>SUM(F4:F49)</f>
        <v>1622844709</v>
      </c>
      <c r="G51" s="9">
        <f>SUM(G4:G49)</f>
        <v>382976124</v>
      </c>
      <c r="H51" s="17">
        <v>1.31</v>
      </c>
      <c r="I51" s="22">
        <v>5.3606999999999996</v>
      </c>
      <c r="J51" s="10">
        <v>45016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F01B-EDC6-4C9E-8306-79C789947B2B}">
  <dimension ref="A1:M60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44926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3409161</v>
      </c>
      <c r="F4" s="2">
        <v>25000000</v>
      </c>
      <c r="G4" s="2">
        <v>0</v>
      </c>
      <c r="H4" s="17">
        <v>1.3228224664537418</v>
      </c>
      <c r="I4" s="17">
        <v>9.1423809781796983</v>
      </c>
      <c r="J4" s="10">
        <v>44926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218776</v>
      </c>
      <c r="F5" s="2">
        <v>25533001</v>
      </c>
      <c r="G5" s="2">
        <v>1592228</v>
      </c>
      <c r="H5" s="17">
        <v>0.53524209039294635</v>
      </c>
      <c r="I5" s="4">
        <v>-9.0194320761623921</v>
      </c>
      <c r="J5" s="10">
        <v>44926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26739618</v>
      </c>
      <c r="F6" s="2">
        <v>20000000</v>
      </c>
      <c r="G6" s="2">
        <v>2015220</v>
      </c>
      <c r="H6" s="17">
        <v>1.7933530287099861</v>
      </c>
      <c r="I6" s="4">
        <v>14.27983573330458</v>
      </c>
      <c r="J6" s="10">
        <v>44926</v>
      </c>
    </row>
    <row r="7" spans="1:13" x14ac:dyDescent="0.25">
      <c r="A7" s="1">
        <v>2019</v>
      </c>
      <c r="B7" s="3" t="s">
        <v>54</v>
      </c>
      <c r="C7" s="2">
        <v>2406250</v>
      </c>
      <c r="D7" s="2">
        <v>0</v>
      </c>
      <c r="E7" s="2">
        <v>27463022</v>
      </c>
      <c r="F7" s="2">
        <v>35000000</v>
      </c>
      <c r="G7" s="2">
        <v>13037500</v>
      </c>
      <c r="H7" s="17">
        <v>1.2504506344860558</v>
      </c>
      <c r="I7" s="4">
        <v>12.686181798908859</v>
      </c>
      <c r="J7" s="10">
        <v>44926</v>
      </c>
    </row>
    <row r="8" spans="1:13" x14ac:dyDescent="0.25">
      <c r="A8" s="1">
        <v>2015</v>
      </c>
      <c r="B8" s="3" t="s">
        <v>34</v>
      </c>
      <c r="C8" s="2">
        <v>0</v>
      </c>
      <c r="D8" s="2">
        <v>98036</v>
      </c>
      <c r="E8" s="2">
        <v>18965342</v>
      </c>
      <c r="F8" s="2">
        <v>20000000</v>
      </c>
      <c r="G8" s="2">
        <v>0</v>
      </c>
      <c r="H8" s="17">
        <v>1.7341579499999999</v>
      </c>
      <c r="I8" s="4">
        <v>9.6136081740263677</v>
      </c>
      <c r="J8" s="10">
        <v>44926</v>
      </c>
    </row>
    <row r="9" spans="1:13" x14ac:dyDescent="0.25">
      <c r="A9" s="1">
        <v>2012</v>
      </c>
      <c r="B9" s="3" t="s">
        <v>10</v>
      </c>
      <c r="C9" s="2">
        <v>123428</v>
      </c>
      <c r="D9" s="2">
        <v>182603</v>
      </c>
      <c r="E9" s="2">
        <v>17707752</v>
      </c>
      <c r="F9" s="2">
        <v>20000000</v>
      </c>
      <c r="G9" s="2">
        <v>1613208</v>
      </c>
      <c r="H9" s="17">
        <v>1.4880128932554519</v>
      </c>
      <c r="I9" s="4">
        <v>10.125603752301227</v>
      </c>
      <c r="J9" s="10">
        <v>44926</v>
      </c>
    </row>
    <row r="10" spans="1:13" x14ac:dyDescent="0.25">
      <c r="A10" s="1">
        <v>2019</v>
      </c>
      <c r="B10" s="3" t="s">
        <v>58</v>
      </c>
      <c r="C10" s="2">
        <v>1230012</v>
      </c>
      <c r="D10" s="2">
        <v>0</v>
      </c>
      <c r="E10" s="2">
        <v>9944147</v>
      </c>
      <c r="F10" s="2">
        <v>20000000</v>
      </c>
      <c r="G10" s="2">
        <v>10262711</v>
      </c>
      <c r="H10" s="17">
        <v>1.1415657424997234</v>
      </c>
      <c r="I10" s="4">
        <v>11.438119676472303</v>
      </c>
      <c r="J10" s="10">
        <v>44926</v>
      </c>
    </row>
    <row r="11" spans="1:13" x14ac:dyDescent="0.25">
      <c r="A11" s="21">
        <v>2021</v>
      </c>
      <c r="B11" s="3" t="s">
        <v>69</v>
      </c>
      <c r="C11" s="2">
        <v>2010856</v>
      </c>
      <c r="D11" s="2">
        <v>0</v>
      </c>
      <c r="E11" s="2">
        <v>11460416</v>
      </c>
      <c r="F11" s="2">
        <v>50000000</v>
      </c>
      <c r="G11" s="2">
        <v>39773151</v>
      </c>
      <c r="H11" s="17">
        <v>1.1206204374387458</v>
      </c>
      <c r="I11" s="4">
        <v>13.317187146464239</v>
      </c>
      <c r="J11" s="10">
        <v>44926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8567700</v>
      </c>
      <c r="F12" s="2">
        <v>10000000</v>
      </c>
      <c r="G12" s="2">
        <v>0</v>
      </c>
      <c r="H12" s="17">
        <v>4.7098153752799901</v>
      </c>
      <c r="I12" s="4">
        <v>79.638181574819171</v>
      </c>
      <c r="J12" s="10">
        <v>44926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1004959</v>
      </c>
      <c r="F13" s="2">
        <v>30000000</v>
      </c>
      <c r="G13" s="2">
        <v>0</v>
      </c>
      <c r="H13" s="17">
        <v>1.2194021041496399</v>
      </c>
      <c r="I13" s="4">
        <v>3.0257119914497865</v>
      </c>
      <c r="J13" s="10">
        <v>44926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34146319</v>
      </c>
      <c r="F14" s="2">
        <v>40000000</v>
      </c>
      <c r="G14" s="2">
        <v>12431128</v>
      </c>
      <c r="H14" s="17">
        <v>1.2385823218090923</v>
      </c>
      <c r="I14" s="4">
        <v>18.130781549072616</v>
      </c>
      <c r="J14" s="10">
        <v>44926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6071899</v>
      </c>
      <c r="F15" s="2">
        <v>15000000</v>
      </c>
      <c r="G15" s="2">
        <v>0</v>
      </c>
      <c r="H15" s="17">
        <v>1.6416903621095398</v>
      </c>
      <c r="I15" s="4">
        <v>8.4232073721736356</v>
      </c>
      <c r="J15" s="10">
        <v>44926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1189021</v>
      </c>
      <c r="E16" s="2">
        <v>17574463</v>
      </c>
      <c r="F16" s="2">
        <v>25000000</v>
      </c>
      <c r="G16" s="2">
        <v>0</v>
      </c>
      <c r="H16" s="17">
        <v>1.3965552595999997</v>
      </c>
      <c r="I16" s="4">
        <v>4.3322628347123526</v>
      </c>
      <c r="J16" s="10">
        <v>44926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0</v>
      </c>
      <c r="F17" s="2">
        <v>30000000</v>
      </c>
      <c r="G17" s="2">
        <v>0</v>
      </c>
      <c r="H17" s="17">
        <v>0.44465502183044264</v>
      </c>
      <c r="I17" s="4">
        <v>-11.477227914740896</v>
      </c>
      <c r="J17" s="10">
        <v>44926</v>
      </c>
    </row>
    <row r="18" spans="1:10" x14ac:dyDescent="0.25">
      <c r="A18" s="1">
        <v>2022</v>
      </c>
      <c r="B18" s="20" t="s">
        <v>71</v>
      </c>
      <c r="C18" s="2">
        <v>50513416</v>
      </c>
      <c r="D18" s="2">
        <v>1017358</v>
      </c>
      <c r="E18" s="2">
        <v>93293603</v>
      </c>
      <c r="F18" s="2">
        <v>100000000</v>
      </c>
      <c r="G18" s="2">
        <v>0</v>
      </c>
      <c r="H18" s="17">
        <v>0.94340020371011957</v>
      </c>
      <c r="I18" s="4">
        <v>-7.5908390655392566</v>
      </c>
      <c r="J18" s="10">
        <v>44926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2245430</v>
      </c>
      <c r="F19" s="2">
        <v>25000000</v>
      </c>
      <c r="G19" s="2">
        <v>0</v>
      </c>
      <c r="H19" s="17">
        <v>2.3077831775525528</v>
      </c>
      <c r="I19" s="4">
        <v>21.645087773151637</v>
      </c>
      <c r="J19" s="10">
        <v>44926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9064105</v>
      </c>
      <c r="F20" s="2">
        <v>25000000</v>
      </c>
      <c r="G20" s="2">
        <v>518518</v>
      </c>
      <c r="H20" s="17">
        <v>1.3439033196802916</v>
      </c>
      <c r="I20" s="4">
        <v>8.6699056699769628</v>
      </c>
      <c r="J20" s="10">
        <v>44926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0</v>
      </c>
      <c r="E21" s="2">
        <v>0</v>
      </c>
      <c r="F21" s="2">
        <v>75000000</v>
      </c>
      <c r="G21" s="2">
        <v>75000000</v>
      </c>
      <c r="H21" s="17">
        <v>1.2117844027633318</v>
      </c>
      <c r="I21" s="4">
        <v>4.1025921742332327</v>
      </c>
      <c r="J21" s="10">
        <v>44926</v>
      </c>
    </row>
    <row r="22" spans="1:10" x14ac:dyDescent="0.25">
      <c r="A22" s="1">
        <v>2015</v>
      </c>
      <c r="B22" s="2" t="s">
        <v>9</v>
      </c>
      <c r="C22" s="2">
        <v>0</v>
      </c>
      <c r="D22" s="2">
        <v>159325</v>
      </c>
      <c r="E22" s="2">
        <v>16613533</v>
      </c>
      <c r="F22" s="2">
        <v>20000000</v>
      </c>
      <c r="G22" s="2">
        <v>0</v>
      </c>
      <c r="H22" s="17">
        <v>1.3655486466398863</v>
      </c>
      <c r="I22" s="4">
        <v>31.283307297312479</v>
      </c>
      <c r="J22" s="10">
        <v>44926</v>
      </c>
    </row>
    <row r="23" spans="1:10" x14ac:dyDescent="0.25">
      <c r="A23" s="1">
        <v>2021</v>
      </c>
      <c r="B23" s="2" t="s">
        <v>67</v>
      </c>
      <c r="C23" s="2">
        <v>73885</v>
      </c>
      <c r="D23" s="2">
        <v>356553</v>
      </c>
      <c r="E23" s="2">
        <v>32124697</v>
      </c>
      <c r="F23" s="2">
        <v>40000000</v>
      </c>
      <c r="G23" s="2">
        <v>14959036</v>
      </c>
      <c r="H23" s="17">
        <v>1.0987168035369441</v>
      </c>
      <c r="I23" s="4">
        <v>3.2370908000688647</v>
      </c>
      <c r="J23" s="10">
        <v>44926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126306</v>
      </c>
      <c r="E24" s="2">
        <v>20597657</v>
      </c>
      <c r="F24" s="2">
        <v>20000000</v>
      </c>
      <c r="G24" s="2">
        <v>1398149</v>
      </c>
      <c r="H24" s="17">
        <v>1.4269404189367396</v>
      </c>
      <c r="I24" s="4">
        <v>4.568789138668583</v>
      </c>
      <c r="J24" s="10">
        <v>44926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17634894</v>
      </c>
      <c r="F25" s="2">
        <v>25000000</v>
      </c>
      <c r="G25" s="2">
        <v>3371968</v>
      </c>
      <c r="H25" s="17">
        <v>0.9307071111236016</v>
      </c>
      <c r="I25" s="4">
        <v>-11.439280402219099</v>
      </c>
      <c r="J25" s="10">
        <v>44926</v>
      </c>
    </row>
    <row r="26" spans="1:10" x14ac:dyDescent="0.25">
      <c r="A26" s="1">
        <v>2004</v>
      </c>
      <c r="B26" s="2" t="s">
        <v>3</v>
      </c>
      <c r="C26" s="2">
        <v>190258</v>
      </c>
      <c r="D26" s="2">
        <v>1770590</v>
      </c>
      <c r="E26" s="2">
        <v>239394595</v>
      </c>
      <c r="F26" s="2">
        <v>63867553</v>
      </c>
      <c r="G26" s="2">
        <v>0</v>
      </c>
      <c r="H26" s="17">
        <v>2.3113647018499264</v>
      </c>
      <c r="I26" s="4">
        <v>7.8309778991708878</v>
      </c>
      <c r="J26" s="10">
        <v>44926</v>
      </c>
    </row>
    <row r="27" spans="1:10" x14ac:dyDescent="0.25">
      <c r="A27" s="1">
        <v>2015</v>
      </c>
      <c r="B27" s="2" t="s">
        <v>4</v>
      </c>
      <c r="C27" s="2">
        <v>51140</v>
      </c>
      <c r="D27" s="2">
        <v>107682</v>
      </c>
      <c r="E27" s="2">
        <v>29599039</v>
      </c>
      <c r="F27" s="2">
        <v>50000000</v>
      </c>
      <c r="G27" s="2">
        <v>0</v>
      </c>
      <c r="H27" s="17">
        <v>1.107075680030486</v>
      </c>
      <c r="I27" s="4">
        <v>2.3508056180403969</v>
      </c>
      <c r="J27" s="10">
        <v>44926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184</v>
      </c>
      <c r="E28" s="2">
        <v>88942931</v>
      </c>
      <c r="F28" s="2">
        <v>30000000</v>
      </c>
      <c r="G28" s="2">
        <v>0</v>
      </c>
      <c r="H28" s="17">
        <v>3.0176178398247249</v>
      </c>
      <c r="I28" s="4">
        <v>6.7792122050602144</v>
      </c>
      <c r="J28" s="10">
        <v>44926</v>
      </c>
    </row>
    <row r="29" spans="1:10" x14ac:dyDescent="0.25">
      <c r="A29" s="1">
        <v>2019</v>
      </c>
      <c r="B29" s="2" t="s">
        <v>56</v>
      </c>
      <c r="C29" s="2">
        <v>658432</v>
      </c>
      <c r="D29" s="2">
        <v>658432</v>
      </c>
      <c r="E29" s="2">
        <v>66920221</v>
      </c>
      <c r="F29" s="2">
        <v>60000000</v>
      </c>
      <c r="G29" s="2">
        <v>0</v>
      </c>
      <c r="H29" s="17">
        <v>1.1873770431995598</v>
      </c>
      <c r="I29" s="4">
        <v>8.2204454702700112</v>
      </c>
      <c r="J29" s="10">
        <v>44926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-2640573</v>
      </c>
      <c r="F30" s="2">
        <v>20000000</v>
      </c>
      <c r="G30" s="2">
        <v>0</v>
      </c>
      <c r="H30" s="17">
        <v>6.0248935922031795E-2</v>
      </c>
      <c r="I30" s="4">
        <v>0</v>
      </c>
      <c r="J30" s="10">
        <v>44926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329877</v>
      </c>
      <c r="E31" s="2">
        <v>12528750</v>
      </c>
      <c r="F31" s="2">
        <v>50000000</v>
      </c>
      <c r="G31" s="2">
        <v>36538462</v>
      </c>
      <c r="H31" s="17">
        <v>1.443343922822995</v>
      </c>
      <c r="I31" s="4">
        <v>23.513569334255678</v>
      </c>
      <c r="J31" s="10">
        <v>44926</v>
      </c>
    </row>
    <row r="32" spans="1:10" x14ac:dyDescent="0.25">
      <c r="A32" s="1">
        <v>2020</v>
      </c>
      <c r="B32" s="2" t="s">
        <v>59</v>
      </c>
      <c r="C32" s="2">
        <v>1799394</v>
      </c>
      <c r="D32" s="2">
        <v>0</v>
      </c>
      <c r="E32" s="2">
        <v>40482868</v>
      </c>
      <c r="F32" s="2">
        <v>35000000</v>
      </c>
      <c r="G32" s="2">
        <v>6300660</v>
      </c>
      <c r="H32" s="17">
        <v>1.0715197357969848</v>
      </c>
      <c r="I32" s="4">
        <v>5.5031763699567859</v>
      </c>
      <c r="J32" s="10">
        <v>44926</v>
      </c>
    </row>
    <row r="33" spans="1:10" x14ac:dyDescent="0.25">
      <c r="A33" s="1">
        <v>2016</v>
      </c>
      <c r="B33" s="2" t="s">
        <v>35</v>
      </c>
      <c r="C33" s="2">
        <v>-238642</v>
      </c>
      <c r="D33" s="2">
        <v>661702</v>
      </c>
      <c r="E33" s="2">
        <v>175838058</v>
      </c>
      <c r="F33" s="2">
        <v>75000000</v>
      </c>
      <c r="G33" s="2">
        <v>0</v>
      </c>
      <c r="H33" s="17">
        <v>2.1800653480146823</v>
      </c>
      <c r="I33" s="4">
        <v>17.994514742714962</v>
      </c>
      <c r="J33" s="10">
        <v>44926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70192</v>
      </c>
      <c r="F34" s="2">
        <v>15000000</v>
      </c>
      <c r="G34" s="2">
        <v>0</v>
      </c>
      <c r="H34" s="17">
        <v>1.7570962065429325</v>
      </c>
      <c r="I34" s="4">
        <v>50.157652816922685</v>
      </c>
      <c r="J34" s="10">
        <v>44926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35207</v>
      </c>
      <c r="E35" s="2">
        <v>38301</v>
      </c>
      <c r="F35" s="2">
        <v>15000000</v>
      </c>
      <c r="G35" s="2">
        <v>0</v>
      </c>
      <c r="H35" s="17">
        <v>1.548494706125815</v>
      </c>
      <c r="I35" s="4">
        <v>26.339604974880704</v>
      </c>
      <c r="J35" s="10">
        <v>44926</v>
      </c>
    </row>
    <row r="36" spans="1:10" x14ac:dyDescent="0.25">
      <c r="A36" s="1">
        <v>2019</v>
      </c>
      <c r="B36" s="2" t="s">
        <v>68</v>
      </c>
      <c r="C36" s="2">
        <v>0</v>
      </c>
      <c r="D36" s="2">
        <v>0</v>
      </c>
      <c r="E36" s="2">
        <v>18194200</v>
      </c>
      <c r="F36" s="2">
        <v>35437928</v>
      </c>
      <c r="G36" s="2">
        <v>18227293</v>
      </c>
      <c r="H36" s="17">
        <v>1.4457084018451172</v>
      </c>
      <c r="I36" s="4">
        <v>15.530668981817186</v>
      </c>
      <c r="J36" s="10">
        <v>44926</v>
      </c>
    </row>
    <row r="37" spans="1:10" x14ac:dyDescent="0.25">
      <c r="A37" s="1">
        <v>2021</v>
      </c>
      <c r="B37" s="2" t="s">
        <v>63</v>
      </c>
      <c r="C37" s="2">
        <v>5000000</v>
      </c>
      <c r="D37" s="2">
        <v>62500</v>
      </c>
      <c r="E37" s="2">
        <v>19649808</v>
      </c>
      <c r="F37" s="2">
        <v>50000000</v>
      </c>
      <c r="G37" s="2">
        <v>32500000</v>
      </c>
      <c r="H37" s="17">
        <v>1.1419338458395292</v>
      </c>
      <c r="I37" s="17">
        <v>44.403711373957577</v>
      </c>
      <c r="J37" s="10">
        <v>44926</v>
      </c>
    </row>
    <row r="38" spans="1:10" x14ac:dyDescent="0.25">
      <c r="A38" s="1">
        <v>2015</v>
      </c>
      <c r="B38" s="2" t="s">
        <v>36</v>
      </c>
      <c r="C38" s="2">
        <v>704553</v>
      </c>
      <c r="D38" s="2">
        <v>704553</v>
      </c>
      <c r="E38" s="2">
        <v>68637431</v>
      </c>
      <c r="F38" s="2">
        <v>50000000</v>
      </c>
      <c r="G38" s="2">
        <v>0</v>
      </c>
      <c r="H38" s="17">
        <v>1.6368267113025337</v>
      </c>
      <c r="I38" s="4">
        <v>8.5066630480280061</v>
      </c>
      <c r="J38" s="10">
        <v>44926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87196193</v>
      </c>
      <c r="F39" s="2">
        <v>50000000</v>
      </c>
      <c r="G39" s="2">
        <v>0</v>
      </c>
      <c r="H39" s="17">
        <v>1.7439238528000001</v>
      </c>
      <c r="I39" s="4">
        <v>8.2726881426935286</v>
      </c>
      <c r="J39" s="10">
        <v>44926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19520</v>
      </c>
      <c r="E40" s="2">
        <v>17060102</v>
      </c>
      <c r="F40" s="2">
        <v>40000000</v>
      </c>
      <c r="G40" s="2">
        <v>750435</v>
      </c>
      <c r="H40" s="17">
        <v>1.0836017604954191</v>
      </c>
      <c r="I40" s="4">
        <v>1.2950357746692731</v>
      </c>
      <c r="J40" s="10">
        <v>44926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33632</v>
      </c>
      <c r="F41" s="2">
        <v>10000000</v>
      </c>
      <c r="G41" s="2">
        <v>0</v>
      </c>
      <c r="H41" s="17">
        <v>0.99918776153020994</v>
      </c>
      <c r="I41" s="4">
        <v>-2.5311375162362371E-2</v>
      </c>
      <c r="J41" s="10">
        <v>44926</v>
      </c>
    </row>
    <row r="42" spans="1:10" x14ac:dyDescent="0.25">
      <c r="A42" s="1">
        <v>2015</v>
      </c>
      <c r="B42" s="2" t="s">
        <v>38</v>
      </c>
      <c r="C42" s="2">
        <v>2747561</v>
      </c>
      <c r="D42" s="2">
        <v>0</v>
      </c>
      <c r="E42" s="2">
        <v>101496</v>
      </c>
      <c r="F42" s="2">
        <v>28531885</v>
      </c>
      <c r="G42" s="2">
        <v>1189178</v>
      </c>
      <c r="H42" s="17">
        <v>1.121462502892798</v>
      </c>
      <c r="I42" s="4">
        <v>12.83859236889462</v>
      </c>
      <c r="J42" s="10">
        <v>44926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352784</v>
      </c>
      <c r="F43" s="2">
        <v>30000000</v>
      </c>
      <c r="G43" s="2">
        <v>0</v>
      </c>
      <c r="H43" s="17">
        <v>0.47107180033333335</v>
      </c>
      <c r="I43" s="4">
        <v>-6.7595982870632287</v>
      </c>
      <c r="J43" s="10">
        <v>44926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863036</v>
      </c>
      <c r="E44" s="2">
        <v>2769246</v>
      </c>
      <c r="F44" s="2">
        <v>24474342</v>
      </c>
      <c r="G44" s="2">
        <v>0</v>
      </c>
      <c r="H44" s="17">
        <v>1.4300453953840662</v>
      </c>
      <c r="I44" s="4">
        <v>9.2401847400462422</v>
      </c>
      <c r="J44" s="10">
        <v>44926</v>
      </c>
    </row>
    <row r="45" spans="1:10" x14ac:dyDescent="0.25">
      <c r="A45" s="1">
        <v>2021</v>
      </c>
      <c r="B45" s="2" t="s">
        <v>72</v>
      </c>
      <c r="C45" s="2">
        <v>3164016</v>
      </c>
      <c r="D45" s="2">
        <v>0</v>
      </c>
      <c r="E45" s="2">
        <v>2268655</v>
      </c>
      <c r="F45" s="2">
        <v>50000000</v>
      </c>
      <c r="G45" s="2">
        <v>46835984</v>
      </c>
      <c r="H45" s="17">
        <v>0.71701754984804122</v>
      </c>
      <c r="I45" s="4">
        <v>-30.644203406404735</v>
      </c>
      <c r="J45" s="10">
        <v>44926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873157</v>
      </c>
      <c r="F46" s="2">
        <v>25000000</v>
      </c>
      <c r="G46" s="2">
        <v>0</v>
      </c>
      <c r="H46" s="17">
        <v>0.71641481941925311</v>
      </c>
      <c r="I46" s="4">
        <v>-3.6256710175487816</v>
      </c>
      <c r="J46" s="10">
        <v>44926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10664629</v>
      </c>
      <c r="F47" s="2">
        <v>25000000</v>
      </c>
      <c r="G47" s="2">
        <v>1884390</v>
      </c>
      <c r="H47" s="17">
        <v>1.6256740489539601</v>
      </c>
      <c r="I47" s="4">
        <v>8.4776445622123386</v>
      </c>
      <c r="J47" s="10">
        <v>44926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29497143</v>
      </c>
      <c r="F48" s="2">
        <v>50000000</v>
      </c>
      <c r="G48" s="2">
        <v>23697611</v>
      </c>
      <c r="H48" s="17">
        <v>0.53524209039294635</v>
      </c>
      <c r="I48" s="4">
        <v>-9.0194320761623921</v>
      </c>
      <c r="J48" s="10">
        <v>44926</v>
      </c>
    </row>
    <row r="49" spans="1:11" x14ac:dyDescent="0.25">
      <c r="A49" s="21">
        <v>2022</v>
      </c>
      <c r="B49" s="2" t="s">
        <v>66</v>
      </c>
      <c r="C49" s="2">
        <v>1715686</v>
      </c>
      <c r="D49" s="2">
        <v>0</v>
      </c>
      <c r="E49" s="2">
        <v>2474151</v>
      </c>
      <c r="F49" s="2">
        <v>35000000</v>
      </c>
      <c r="G49" s="2">
        <v>32234314</v>
      </c>
      <c r="H49" s="17">
        <v>1.0623851610802899</v>
      </c>
      <c r="I49" s="4">
        <v>17.090977350052917</v>
      </c>
      <c r="J49" s="10">
        <v>44926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75355373</v>
      </c>
      <c r="D51" s="9">
        <f>SUM(D4:D49)</f>
        <v>8342485</v>
      </c>
      <c r="E51" s="9">
        <f>SUM(E4:E49)</f>
        <v>1285794502</v>
      </c>
      <c r="F51" s="9">
        <f>SUM(F4:F49)</f>
        <v>1612844709</v>
      </c>
      <c r="G51" s="9">
        <f>SUM(G4:G49)</f>
        <v>376131144</v>
      </c>
      <c r="H51" s="17">
        <v>1.33</v>
      </c>
      <c r="I51" s="22">
        <v>5.5711000000000004</v>
      </c>
      <c r="J51" s="10">
        <v>44926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8AF0-A8BF-428B-914C-375FD83F36BD}">
  <dimension ref="A1:M57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44834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3336770</v>
      </c>
      <c r="F4" s="2">
        <v>25000000</v>
      </c>
      <c r="G4" s="2">
        <v>0</v>
      </c>
      <c r="H4" s="17">
        <v>1.3181447069061296</v>
      </c>
      <c r="I4" s="17">
        <v>9.1446123840211335</v>
      </c>
      <c r="J4" s="10">
        <v>44834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201621</v>
      </c>
      <c r="F5" s="2">
        <v>25533001</v>
      </c>
      <c r="G5" s="2">
        <v>1457851</v>
      </c>
      <c r="H5" s="17">
        <v>-9.0708369886290043</v>
      </c>
      <c r="I5" s="4">
        <v>0.53447577290969961</v>
      </c>
      <c r="J5" s="10">
        <v>44834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26839705</v>
      </c>
      <c r="F6" s="2">
        <v>20000000</v>
      </c>
      <c r="G6" s="2">
        <v>2511719</v>
      </c>
      <c r="H6" s="17">
        <v>1.7988217606318475</v>
      </c>
      <c r="I6" s="4">
        <v>15.076307971011516</v>
      </c>
      <c r="J6" s="10">
        <v>44834</v>
      </c>
    </row>
    <row r="7" spans="1:13" x14ac:dyDescent="0.25">
      <c r="A7" s="1">
        <v>2019</v>
      </c>
      <c r="B7" s="3" t="s">
        <v>54</v>
      </c>
      <c r="C7" s="2">
        <v>1531250</v>
      </c>
      <c r="D7" s="2">
        <v>0</v>
      </c>
      <c r="E7" s="2">
        <v>23835102</v>
      </c>
      <c r="F7" s="2">
        <v>35000000</v>
      </c>
      <c r="G7" s="2">
        <v>15443750</v>
      </c>
      <c r="H7" s="17">
        <v>1.2187971420850112</v>
      </c>
      <c r="I7" s="4">
        <v>11.589139571545282</v>
      </c>
      <c r="J7" s="10">
        <v>44834</v>
      </c>
    </row>
    <row r="8" spans="1:13" x14ac:dyDescent="0.25">
      <c r="A8" s="1">
        <v>2015</v>
      </c>
      <c r="B8" s="3" t="s">
        <v>34</v>
      </c>
      <c r="C8" s="2">
        <v>0</v>
      </c>
      <c r="D8" s="2">
        <v>125568</v>
      </c>
      <c r="E8" s="2">
        <v>21366186</v>
      </c>
      <c r="F8" s="2">
        <v>20000000</v>
      </c>
      <c r="G8" s="2">
        <v>0</v>
      </c>
      <c r="H8" s="17">
        <v>1.80452675</v>
      </c>
      <c r="I8" s="4">
        <v>10.5239011158883</v>
      </c>
      <c r="J8" s="10">
        <v>44834</v>
      </c>
    </row>
    <row r="9" spans="1:13" x14ac:dyDescent="0.25">
      <c r="A9" s="1">
        <v>2012</v>
      </c>
      <c r="B9" s="3" t="s">
        <v>10</v>
      </c>
      <c r="C9" s="2">
        <v>51937</v>
      </c>
      <c r="D9" s="2">
        <v>171683</v>
      </c>
      <c r="E9" s="2">
        <v>17467090</v>
      </c>
      <c r="F9" s="2">
        <v>20000000</v>
      </c>
      <c r="G9" s="2">
        <v>1736636</v>
      </c>
      <c r="H9" s="17">
        <v>10.20953562007767</v>
      </c>
      <c r="I9" s="4">
        <v>1.477926532248671</v>
      </c>
      <c r="J9" s="10">
        <v>44834</v>
      </c>
    </row>
    <row r="10" spans="1:13" x14ac:dyDescent="0.25">
      <c r="A10" s="1">
        <v>2019</v>
      </c>
      <c r="B10" s="3" t="s">
        <v>58</v>
      </c>
      <c r="C10" s="2">
        <v>1574416</v>
      </c>
      <c r="D10" s="2">
        <v>98401</v>
      </c>
      <c r="E10" s="2">
        <v>8431935</v>
      </c>
      <c r="F10" s="2">
        <v>20000000</v>
      </c>
      <c r="G10" s="2">
        <v>11492723</v>
      </c>
      <c r="H10" s="17">
        <v>11.147282954104853</v>
      </c>
      <c r="I10" s="4">
        <v>1.1279063482572125</v>
      </c>
      <c r="J10" s="10">
        <v>44834</v>
      </c>
    </row>
    <row r="11" spans="1:13" x14ac:dyDescent="0.25">
      <c r="A11" s="21">
        <v>2021</v>
      </c>
      <c r="B11" s="3" t="s">
        <v>69</v>
      </c>
      <c r="C11" s="2">
        <v>8215993</v>
      </c>
      <c r="D11" s="2">
        <v>0</v>
      </c>
      <c r="E11" s="2">
        <v>8967747</v>
      </c>
      <c r="F11" s="2">
        <v>50000000</v>
      </c>
      <c r="G11" s="2">
        <v>41784007</v>
      </c>
      <c r="H11" s="17">
        <v>9.3411790098952387</v>
      </c>
      <c r="I11" s="4">
        <v>1.0914988608193799</v>
      </c>
      <c r="J11" s="10">
        <v>44834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7687235</v>
      </c>
      <c r="F12" s="2">
        <v>10000000</v>
      </c>
      <c r="G12" s="2">
        <v>5885919</v>
      </c>
      <c r="H12" s="17">
        <v>79.638775565746386</v>
      </c>
      <c r="I12" s="4">
        <v>4.4973986230868928</v>
      </c>
      <c r="J12" s="10">
        <v>44834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951975</v>
      </c>
      <c r="F13" s="2">
        <v>30000000</v>
      </c>
      <c r="G13" s="2">
        <v>33153</v>
      </c>
      <c r="H13" s="17">
        <v>3.010654808558999</v>
      </c>
      <c r="I13" s="4">
        <v>1.2177212816886696</v>
      </c>
      <c r="J13" s="10">
        <v>44834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33693283</v>
      </c>
      <c r="F14" s="2">
        <v>40000000</v>
      </c>
      <c r="G14" s="2">
        <v>12431128</v>
      </c>
      <c r="H14" s="17">
        <v>21.38250931637835</v>
      </c>
      <c r="I14" s="4">
        <v>1.2221494411469049</v>
      </c>
      <c r="J14" s="10">
        <v>44834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6185005</v>
      </c>
      <c r="F15" s="2">
        <v>15000000</v>
      </c>
      <c r="G15" s="2">
        <v>0</v>
      </c>
      <c r="H15" s="17">
        <v>8.5264123593892016</v>
      </c>
      <c r="I15" s="4">
        <v>1.6484737070551616</v>
      </c>
      <c r="J15" s="10">
        <v>44834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51863</v>
      </c>
      <c r="E16" s="2">
        <v>19438451</v>
      </c>
      <c r="F16" s="2">
        <v>25000000</v>
      </c>
      <c r="G16" s="2">
        <v>0</v>
      </c>
      <c r="H16" s="17">
        <v>1.4235539395999999</v>
      </c>
      <c r="I16" s="4">
        <v>4.6518002876764664</v>
      </c>
      <c r="J16" s="10">
        <v>44834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-11.47755929398433</v>
      </c>
      <c r="I17" s="4">
        <v>0.44468209064018566</v>
      </c>
      <c r="J17" s="10">
        <v>44834</v>
      </c>
    </row>
    <row r="18" spans="1:10" x14ac:dyDescent="0.25">
      <c r="A18" s="1">
        <v>2022</v>
      </c>
      <c r="B18" s="20" t="s">
        <v>71</v>
      </c>
      <c r="C18" s="2">
        <v>50000000</v>
      </c>
      <c r="D18" s="2">
        <v>513416</v>
      </c>
      <c r="E18" s="2">
        <v>50066150</v>
      </c>
      <c r="F18" s="2">
        <v>100000000</v>
      </c>
      <c r="G18" s="2">
        <v>50000000</v>
      </c>
      <c r="H18" s="17">
        <v>1.0115913254</v>
      </c>
      <c r="I18" s="4">
        <v>1.1719446114268006</v>
      </c>
      <c r="J18" s="10">
        <v>44834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2040111</v>
      </c>
      <c r="F19" s="2">
        <v>25000000</v>
      </c>
      <c r="G19" s="2">
        <v>0</v>
      </c>
      <c r="H19" s="17">
        <v>2.300076007882883</v>
      </c>
      <c r="I19" s="4">
        <v>21.627188981852829</v>
      </c>
      <c r="J19" s="10">
        <v>44834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9420202</v>
      </c>
      <c r="F20" s="2">
        <v>25000000</v>
      </c>
      <c r="G20" s="2">
        <v>518518</v>
      </c>
      <c r="H20" s="17">
        <v>1.3559433570469857</v>
      </c>
      <c r="I20" s="4">
        <v>9.0144284581446179</v>
      </c>
      <c r="J20" s="10">
        <v>44834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1224161</v>
      </c>
      <c r="E21" s="2">
        <v>0</v>
      </c>
      <c r="F21" s="2">
        <v>75000000</v>
      </c>
      <c r="G21" s="2">
        <v>75000000</v>
      </c>
      <c r="H21" s="17">
        <v>0</v>
      </c>
      <c r="I21" s="4">
        <v>0</v>
      </c>
      <c r="J21" s="10">
        <v>44834</v>
      </c>
    </row>
    <row r="22" spans="1:10" x14ac:dyDescent="0.25">
      <c r="A22" s="1">
        <v>2015</v>
      </c>
      <c r="B22" s="2" t="s">
        <v>9</v>
      </c>
      <c r="C22" s="2">
        <v>5060499</v>
      </c>
      <c r="D22" s="2">
        <v>172449</v>
      </c>
      <c r="E22" s="2">
        <v>16544347</v>
      </c>
      <c r="F22" s="2">
        <v>20000000</v>
      </c>
      <c r="G22" s="2">
        <v>0</v>
      </c>
      <c r="H22" s="17">
        <v>1.2083385122132593</v>
      </c>
      <c r="I22" s="4">
        <v>4.191250619566822</v>
      </c>
      <c r="J22" s="10">
        <v>44834</v>
      </c>
    </row>
    <row r="23" spans="1:10" x14ac:dyDescent="0.25">
      <c r="A23" s="1">
        <v>2021</v>
      </c>
      <c r="B23" s="2" t="s">
        <v>67</v>
      </c>
      <c r="C23" s="2">
        <v>86873</v>
      </c>
      <c r="D23" s="2">
        <v>1139871</v>
      </c>
      <c r="E23" s="2">
        <v>32950126</v>
      </c>
      <c r="F23" s="2">
        <v>40000000</v>
      </c>
      <c r="G23" s="2">
        <v>14799711</v>
      </c>
      <c r="H23" s="17">
        <v>1.3876374569190371</v>
      </c>
      <c r="I23" s="4">
        <v>40.41764576774505</v>
      </c>
      <c r="J23" s="10">
        <v>44834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87442</v>
      </c>
      <c r="E24" s="2">
        <v>19418899</v>
      </c>
      <c r="F24" s="2">
        <v>20000000</v>
      </c>
      <c r="G24" s="2">
        <v>1398149</v>
      </c>
      <c r="H24" s="17">
        <v>1.3567826695061505</v>
      </c>
      <c r="I24" s="4">
        <v>4.0262656750897907</v>
      </c>
      <c r="J24" s="10">
        <v>44834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17583889</v>
      </c>
      <c r="F25" s="2">
        <v>25000000</v>
      </c>
      <c r="G25" s="2">
        <v>3282464</v>
      </c>
      <c r="H25" s="17">
        <v>1.0841453630800715</v>
      </c>
      <c r="I25" s="4">
        <v>2.9493913216180667</v>
      </c>
      <c r="J25" s="10">
        <v>44834</v>
      </c>
    </row>
    <row r="26" spans="1:10" x14ac:dyDescent="0.25">
      <c r="A26" s="1">
        <v>2004</v>
      </c>
      <c r="B26" s="2" t="s">
        <v>3</v>
      </c>
      <c r="C26" s="2">
        <v>1859271</v>
      </c>
      <c r="D26" s="2">
        <v>1756005</v>
      </c>
      <c r="E26" s="2">
        <v>253815077</v>
      </c>
      <c r="F26" s="2">
        <v>63867553</v>
      </c>
      <c r="G26" s="2">
        <v>0</v>
      </c>
      <c r="H26" s="17">
        <v>2.4055535408399593</v>
      </c>
      <c r="I26" s="4">
        <v>8.2489850367540427</v>
      </c>
      <c r="J26" s="10">
        <v>44834</v>
      </c>
    </row>
    <row r="27" spans="1:10" x14ac:dyDescent="0.25">
      <c r="A27" s="1">
        <v>2015</v>
      </c>
      <c r="B27" s="2" t="s">
        <v>4</v>
      </c>
      <c r="C27" s="2">
        <v>52043</v>
      </c>
      <c r="D27" s="2">
        <v>108607</v>
      </c>
      <c r="E27" s="2">
        <v>34093215</v>
      </c>
      <c r="F27" s="2">
        <v>50000000</v>
      </c>
      <c r="G27" s="2">
        <v>0</v>
      </c>
      <c r="H27" s="17">
        <v>1.1931393639869601</v>
      </c>
      <c r="I27" s="4">
        <v>4.1232523769168639</v>
      </c>
      <c r="J27" s="10">
        <v>44834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0</v>
      </c>
      <c r="E28" s="2">
        <v>93812022</v>
      </c>
      <c r="F28" s="2">
        <v>30000000</v>
      </c>
      <c r="G28" s="2">
        <v>0</v>
      </c>
      <c r="H28" s="17">
        <v>3.17766407345376</v>
      </c>
      <c r="I28" s="4">
        <v>7.2049987637854862</v>
      </c>
      <c r="J28" s="10">
        <v>44834</v>
      </c>
    </row>
    <row r="29" spans="1:10" x14ac:dyDescent="0.25">
      <c r="A29" s="1">
        <v>2019</v>
      </c>
      <c r="B29" s="2" t="s">
        <v>56</v>
      </c>
      <c r="C29" s="2">
        <v>658327</v>
      </c>
      <c r="D29" s="2">
        <v>658327</v>
      </c>
      <c r="E29" s="2">
        <v>66965958</v>
      </c>
      <c r="F29" s="2">
        <v>60000000</v>
      </c>
      <c r="G29" s="2">
        <v>0</v>
      </c>
      <c r="H29" s="17">
        <v>1.1901649875704616</v>
      </c>
      <c r="I29" s="4">
        <v>9.2474168639281373</v>
      </c>
      <c r="J29" s="10">
        <v>44834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-2116736</v>
      </c>
      <c r="F30" s="2">
        <v>20000000</v>
      </c>
      <c r="G30" s="2">
        <v>0</v>
      </c>
      <c r="H30" s="17">
        <v>0</v>
      </c>
      <c r="I30" s="4">
        <v>8.5571354603919458E-2</v>
      </c>
      <c r="J30" s="10">
        <v>44834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0</v>
      </c>
      <c r="E31" s="2">
        <v>9518214</v>
      </c>
      <c r="F31" s="2">
        <v>50000000</v>
      </c>
      <c r="G31" s="2">
        <v>39743590</v>
      </c>
      <c r="H31" s="17">
        <v>0.92802582964536584</v>
      </c>
      <c r="I31" s="4">
        <v>-11.11970629562007</v>
      </c>
      <c r="J31" s="10">
        <v>44834</v>
      </c>
    </row>
    <row r="32" spans="1:10" x14ac:dyDescent="0.25">
      <c r="A32" s="1">
        <v>2020</v>
      </c>
      <c r="B32" s="2" t="s">
        <v>59</v>
      </c>
      <c r="C32" s="2">
        <v>1762683</v>
      </c>
      <c r="D32" s="2">
        <v>0</v>
      </c>
      <c r="E32" s="2">
        <v>39019171</v>
      </c>
      <c r="F32" s="2">
        <v>35000000</v>
      </c>
      <c r="G32" s="2">
        <v>6300660</v>
      </c>
      <c r="H32" s="17">
        <v>1.380848632839808</v>
      </c>
      <c r="I32" s="4">
        <v>24.162764254663905</v>
      </c>
      <c r="J32" s="10">
        <v>44834</v>
      </c>
    </row>
    <row r="33" spans="1:10" x14ac:dyDescent="0.25">
      <c r="A33" s="1">
        <v>2016</v>
      </c>
      <c r="B33" s="2" t="s">
        <v>35</v>
      </c>
      <c r="C33" s="2">
        <v>667987</v>
      </c>
      <c r="D33" s="2">
        <v>-240250</v>
      </c>
      <c r="E33" s="2">
        <v>179181268</v>
      </c>
      <c r="F33" s="2">
        <v>75000000</v>
      </c>
      <c r="G33" s="2">
        <v>0</v>
      </c>
      <c r="H33" s="17">
        <v>2.2172023752449026</v>
      </c>
      <c r="I33" s="4">
        <v>19.159420189175648</v>
      </c>
      <c r="J33" s="10">
        <v>44834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49438</v>
      </c>
      <c r="F34" s="2">
        <v>15000000</v>
      </c>
      <c r="G34" s="2">
        <v>0</v>
      </c>
      <c r="H34" s="17">
        <v>50.15591774125425</v>
      </c>
      <c r="I34" s="4">
        <v>1.7556217262533462</v>
      </c>
      <c r="J34" s="10">
        <v>44834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0</v>
      </c>
      <c r="E35" s="2">
        <v>77355</v>
      </c>
      <c r="F35" s="2">
        <v>15000000</v>
      </c>
      <c r="G35" s="2">
        <v>0</v>
      </c>
      <c r="H35" s="17">
        <v>26.344032488360792</v>
      </c>
      <c r="I35" s="4">
        <v>1.5487841397737168</v>
      </c>
      <c r="J35" s="10">
        <v>44834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15239358</v>
      </c>
      <c r="F36" s="2">
        <v>35437928</v>
      </c>
      <c r="G36" s="2">
        <v>18416644</v>
      </c>
      <c r="H36" s="17">
        <v>1.0038828445911701</v>
      </c>
      <c r="I36" s="4">
        <v>0.33627652116585693</v>
      </c>
      <c r="J36" s="10">
        <v>44834</v>
      </c>
    </row>
    <row r="37" spans="1:10" x14ac:dyDescent="0.25">
      <c r="A37" s="1">
        <v>2020</v>
      </c>
      <c r="B37" s="2" t="s">
        <v>63</v>
      </c>
      <c r="C37" s="2">
        <v>5000000</v>
      </c>
      <c r="D37" s="2">
        <v>454862</v>
      </c>
      <c r="E37" s="2">
        <v>14897743</v>
      </c>
      <c r="F37" s="2">
        <v>50000000</v>
      </c>
      <c r="G37" s="2">
        <v>37500000</v>
      </c>
      <c r="H37" s="17">
        <v>90.208305687145824</v>
      </c>
      <c r="I37" s="17">
        <v>1.1972756103300346</v>
      </c>
      <c r="J37" s="10">
        <v>44834</v>
      </c>
    </row>
    <row r="38" spans="1:10" x14ac:dyDescent="0.25">
      <c r="A38" s="1">
        <v>2015</v>
      </c>
      <c r="B38" s="2" t="s">
        <v>36</v>
      </c>
      <c r="C38" s="2">
        <v>703611</v>
      </c>
      <c r="D38" s="2">
        <v>703611</v>
      </c>
      <c r="E38" s="2">
        <v>71268368</v>
      </c>
      <c r="F38" s="2">
        <v>50000000</v>
      </c>
      <c r="G38" s="2">
        <v>0</v>
      </c>
      <c r="H38" s="17">
        <v>1.6975643047746525</v>
      </c>
      <c r="I38" s="4">
        <v>9.3568648887642389</v>
      </c>
      <c r="J38" s="10">
        <v>44834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92962712</v>
      </c>
      <c r="F39" s="2">
        <v>50000000</v>
      </c>
      <c r="G39" s="2">
        <v>0</v>
      </c>
      <c r="H39" s="17">
        <v>1.8592542372</v>
      </c>
      <c r="I39" s="4">
        <v>9.6292449460352092</v>
      </c>
      <c r="J39" s="10">
        <v>44834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19499141</v>
      </c>
      <c r="F40" s="2">
        <v>40000000</v>
      </c>
      <c r="G40" s="2">
        <v>750435</v>
      </c>
      <c r="H40" s="17">
        <v>1.9385125126018421</v>
      </c>
      <c r="I40" s="4">
        <v>1.1290134416488362</v>
      </c>
      <c r="J40" s="10">
        <v>44834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34830</v>
      </c>
      <c r="F41" s="2">
        <v>10000000</v>
      </c>
      <c r="G41" s="2">
        <v>68213</v>
      </c>
      <c r="H41" s="17">
        <v>-2.3327648911408705E-2</v>
      </c>
      <c r="I41" s="4">
        <v>0.99925136066581388</v>
      </c>
      <c r="J41" s="10">
        <v>44834</v>
      </c>
    </row>
    <row r="42" spans="1:10" x14ac:dyDescent="0.25">
      <c r="A42" s="1">
        <v>2015</v>
      </c>
      <c r="B42" s="2" t="s">
        <v>38</v>
      </c>
      <c r="C42" s="2">
        <v>6299808</v>
      </c>
      <c r="D42" s="2">
        <v>0</v>
      </c>
      <c r="E42" s="2">
        <v>83326</v>
      </c>
      <c r="F42" s="2">
        <v>28531885</v>
      </c>
      <c r="G42" s="2">
        <v>1088817</v>
      </c>
      <c r="H42" s="17">
        <v>1.4450625816656424</v>
      </c>
      <c r="I42" s="4">
        <v>15.52117413605214</v>
      </c>
      <c r="J42" s="10">
        <v>44834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353455</v>
      </c>
      <c r="F43" s="2">
        <v>30000000</v>
      </c>
      <c r="G43" s="2">
        <v>0</v>
      </c>
      <c r="H43" s="17">
        <v>-6.7638657790499597</v>
      </c>
      <c r="I43" s="4">
        <v>0.47109417266666664</v>
      </c>
      <c r="J43" s="10">
        <v>44834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3518012</v>
      </c>
      <c r="F44" s="2">
        <v>24474342</v>
      </c>
      <c r="G44" s="2">
        <v>0</v>
      </c>
      <c r="H44" s="17">
        <v>9.2135689039056103</v>
      </c>
      <c r="I44" s="4">
        <v>1.4253780954099533</v>
      </c>
      <c r="J44" s="10">
        <v>44834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-668428</v>
      </c>
      <c r="F45" s="2">
        <v>50000000</v>
      </c>
      <c r="G45" s="2">
        <v>50000000</v>
      </c>
      <c r="H45" s="17">
        <v>0</v>
      </c>
      <c r="I45" s="4" t="s">
        <v>62</v>
      </c>
      <c r="J45" s="10">
        <v>44834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912805</v>
      </c>
      <c r="F46" s="2">
        <v>25000000</v>
      </c>
      <c r="G46" s="2">
        <v>0</v>
      </c>
      <c r="H46" s="17">
        <v>-3.6024213403965777</v>
      </c>
      <c r="I46" s="4">
        <v>0.71800073937357867</v>
      </c>
      <c r="J46" s="10">
        <v>44834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10132366</v>
      </c>
      <c r="F47" s="2">
        <v>25000000</v>
      </c>
      <c r="G47" s="2">
        <v>1884390</v>
      </c>
      <c r="H47" s="17">
        <v>8.367106204311515</v>
      </c>
      <c r="I47" s="4">
        <v>1.6016570912526442</v>
      </c>
      <c r="J47" s="10">
        <v>44834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29021938</v>
      </c>
      <c r="F48" s="2">
        <v>50000000</v>
      </c>
      <c r="G48" s="2">
        <v>26445172</v>
      </c>
      <c r="H48" s="17">
        <v>1.2321014613224941</v>
      </c>
      <c r="I48" s="4">
        <v>29.297230756173278</v>
      </c>
      <c r="J48" s="10">
        <v>44834</v>
      </c>
    </row>
    <row r="49" spans="1:11" x14ac:dyDescent="0.25">
      <c r="A49" s="21">
        <v>2021</v>
      </c>
      <c r="B49" s="2" t="s">
        <v>66</v>
      </c>
      <c r="C49" s="2">
        <v>0</v>
      </c>
      <c r="D49" s="2">
        <v>1827467</v>
      </c>
      <c r="E49" s="2">
        <v>712745</v>
      </c>
      <c r="F49" s="2">
        <v>35000000</v>
      </c>
      <c r="G49" s="2">
        <v>32666667</v>
      </c>
      <c r="H49" s="17">
        <v>11.311499883838039</v>
      </c>
      <c r="I49" s="4">
        <v>1.0886623255231893</v>
      </c>
      <c r="J49" s="10">
        <v>44834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89889582</v>
      </c>
      <c r="D51" s="9">
        <f t="shared" ref="D51:F51" si="0">SUM(D4:D49)</f>
        <v>8853483</v>
      </c>
      <c r="E51" s="9">
        <f t="shared" si="0"/>
        <v>1258839644</v>
      </c>
      <c r="F51" s="23">
        <f t="shared" si="0"/>
        <v>1612844709</v>
      </c>
      <c r="G51" s="9">
        <f>SUM(G4:G49)</f>
        <v>453663483</v>
      </c>
      <c r="H51" s="17">
        <v>1.36</v>
      </c>
      <c r="I51" s="4">
        <v>5.7652000000000001</v>
      </c>
      <c r="J51" s="10">
        <v>44834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6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44742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 x14ac:dyDescent="0.25">
      <c r="A6" s="1">
        <v>2017</v>
      </c>
      <c r="B6" s="3" t="s">
        <v>44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 x14ac:dyDescent="0.25">
      <c r="A8" s="1">
        <v>2015</v>
      </c>
      <c r="B8" s="3" t="s">
        <v>34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 x14ac:dyDescent="0.25">
      <c r="A9" s="1">
        <v>2012</v>
      </c>
      <c r="B9" s="3" t="s">
        <v>10</v>
      </c>
      <c r="C9" s="2">
        <v>92444</v>
      </c>
      <c r="D9" s="2">
        <v>211682</v>
      </c>
      <c r="E9" s="2">
        <v>17966700</v>
      </c>
      <c r="F9" s="2">
        <v>20000000</v>
      </c>
      <c r="G9" s="2">
        <v>1788573</v>
      </c>
      <c r="H9" s="17">
        <v>1.494999613131849</v>
      </c>
      <c r="I9" s="4">
        <v>10.75682624292611</v>
      </c>
      <c r="J9" s="10">
        <v>44742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67593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 x14ac:dyDescent="0.25">
      <c r="A18" s="1">
        <v>2022</v>
      </c>
      <c r="B18" s="2" t="s">
        <v>71</v>
      </c>
      <c r="C18" s="2">
        <v>0</v>
      </c>
      <c r="D18" s="2">
        <v>0</v>
      </c>
      <c r="E18" s="2">
        <v>0</v>
      </c>
      <c r="F18" s="2">
        <v>100000000</v>
      </c>
      <c r="G18" s="2">
        <v>100000000</v>
      </c>
      <c r="H18" s="17">
        <v>0</v>
      </c>
      <c r="I18" s="4">
        <v>0</v>
      </c>
      <c r="J18" s="10">
        <v>44742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2021014</v>
      </c>
      <c r="F19" s="2">
        <v>25000000</v>
      </c>
      <c r="G19" s="2">
        <v>0</v>
      </c>
      <c r="H19" s="17">
        <v>2.2993591535285285</v>
      </c>
      <c r="I19" s="4">
        <v>21.642526575138632</v>
      </c>
      <c r="J19" s="10">
        <v>44742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114278</v>
      </c>
      <c r="E20" s="2">
        <v>9526017</v>
      </c>
      <c r="F20" s="2">
        <v>25000000</v>
      </c>
      <c r="G20" s="2">
        <v>518518</v>
      </c>
      <c r="H20" s="17">
        <v>1.3595210804031408</v>
      </c>
      <c r="I20" s="4">
        <v>9.2131374240792105</v>
      </c>
      <c r="J20" s="10">
        <v>44742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586577</v>
      </c>
      <c r="E21" s="2">
        <v>17302855</v>
      </c>
      <c r="F21" s="2">
        <v>20000000</v>
      </c>
      <c r="G21" s="2">
        <v>0</v>
      </c>
      <c r="H21" s="17">
        <v>1.1851461503019078</v>
      </c>
      <c r="I21" s="4">
        <v>3.9186097359484195</v>
      </c>
      <c r="J21" s="10">
        <v>44742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379014</v>
      </c>
      <c r="E22" s="2">
        <v>26461796</v>
      </c>
      <c r="F22" s="2">
        <v>40000000</v>
      </c>
      <c r="G22" s="2">
        <v>19308747</v>
      </c>
      <c r="H22" s="17">
        <v>1.4020369694278856</v>
      </c>
      <c r="I22" s="4">
        <v>44.289120852254314</v>
      </c>
      <c r="J22" s="10">
        <v>44742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82584</v>
      </c>
      <c r="E23" s="2">
        <v>19466518</v>
      </c>
      <c r="F23" s="2">
        <v>20000000</v>
      </c>
      <c r="G23" s="2">
        <v>1398149</v>
      </c>
      <c r="H23" s="17">
        <v>1.3546418610434434</v>
      </c>
      <c r="I23" s="4">
        <v>4.108023913822878</v>
      </c>
      <c r="J23" s="10">
        <v>44742</v>
      </c>
    </row>
    <row r="24" spans="1:10" x14ac:dyDescent="0.25">
      <c r="A24" s="1">
        <v>2018</v>
      </c>
      <c r="B24" s="2" t="s">
        <v>45</v>
      </c>
      <c r="C24" s="2">
        <v>85508</v>
      </c>
      <c r="D24" s="2">
        <v>205362</v>
      </c>
      <c r="E24" s="2">
        <v>19218479</v>
      </c>
      <c r="F24" s="2">
        <v>25000000</v>
      </c>
      <c r="G24" s="2">
        <v>3333094</v>
      </c>
      <c r="H24" s="17">
        <v>1.1105397287871719</v>
      </c>
      <c r="I24" s="4">
        <v>4.0941810931704348</v>
      </c>
      <c r="J24" s="10">
        <v>44742</v>
      </c>
    </row>
    <row r="25" spans="1:10" x14ac:dyDescent="0.25">
      <c r="A25" s="1">
        <v>2004</v>
      </c>
      <c r="B25" s="2" t="s">
        <v>3</v>
      </c>
      <c r="C25" s="2">
        <v>1850649</v>
      </c>
      <c r="D25" s="2">
        <v>1878657</v>
      </c>
      <c r="E25" s="2">
        <v>250337647</v>
      </c>
      <c r="F25" s="2">
        <v>63867553</v>
      </c>
      <c r="G25" s="2">
        <v>0</v>
      </c>
      <c r="H25" s="17">
        <v>2.4000044029309295</v>
      </c>
      <c r="I25" s="4">
        <v>8.289247847682212</v>
      </c>
      <c r="J25" s="10">
        <v>44742</v>
      </c>
    </row>
    <row r="26" spans="1:10" x14ac:dyDescent="0.25">
      <c r="A26" s="1">
        <v>2015</v>
      </c>
      <c r="B26" s="2" t="s">
        <v>4</v>
      </c>
      <c r="C26" s="2">
        <v>51875</v>
      </c>
      <c r="D26" s="2">
        <v>108641</v>
      </c>
      <c r="E26" s="2">
        <v>34695618</v>
      </c>
      <c r="F26" s="2">
        <v>50000000</v>
      </c>
      <c r="G26" s="2">
        <v>0</v>
      </c>
      <c r="H26" s="17">
        <v>1.2039179357468275</v>
      </c>
      <c r="I26" s="4">
        <v>4.457775115220608</v>
      </c>
      <c r="J26" s="10">
        <v>44742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95223473</v>
      </c>
      <c r="F27" s="2">
        <v>30000000</v>
      </c>
      <c r="G27" s="2">
        <v>0</v>
      </c>
      <c r="H27" s="17">
        <v>3.2240599909370826</v>
      </c>
      <c r="I27" s="4">
        <v>7.4065110208508589</v>
      </c>
      <c r="J27" s="10">
        <v>44742</v>
      </c>
    </row>
    <row r="28" spans="1:10" x14ac:dyDescent="0.25">
      <c r="A28" s="1">
        <v>2019</v>
      </c>
      <c r="B28" s="2" t="s">
        <v>56</v>
      </c>
      <c r="C28" s="2">
        <v>4556203</v>
      </c>
      <c r="D28" s="2">
        <v>665066</v>
      </c>
      <c r="E28" s="2">
        <v>65731670</v>
      </c>
      <c r="F28" s="2">
        <v>60000000</v>
      </c>
      <c r="G28" s="2">
        <v>0</v>
      </c>
      <c r="H28" s="17">
        <v>1.1716800333333333</v>
      </c>
      <c r="I28" s="4">
        <v>9.4559487260931885</v>
      </c>
      <c r="J28" s="10">
        <v>44742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-1894613</v>
      </c>
      <c r="F29" s="2">
        <v>20000000</v>
      </c>
      <c r="G29" s="2">
        <v>0</v>
      </c>
      <c r="H29" s="17">
        <v>9.630883898336752E-2</v>
      </c>
      <c r="I29" s="4">
        <v>0</v>
      </c>
      <c r="J29" s="10">
        <v>44742</v>
      </c>
    </row>
    <row r="30" spans="1:10" x14ac:dyDescent="0.25">
      <c r="A30" s="1">
        <v>2021</v>
      </c>
      <c r="B30" s="2" t="s">
        <v>70</v>
      </c>
      <c r="C30" s="2">
        <v>3846154</v>
      </c>
      <c r="D30" s="2">
        <v>0</v>
      </c>
      <c r="E30" s="2">
        <v>6558460</v>
      </c>
      <c r="F30" s="2">
        <v>50000000</v>
      </c>
      <c r="G30" s="2">
        <v>42948718</v>
      </c>
      <c r="H30" s="17">
        <v>0.93010889143186526</v>
      </c>
      <c r="I30" s="4">
        <v>-9.5366772438924219</v>
      </c>
      <c r="J30" s="10">
        <v>44742</v>
      </c>
    </row>
    <row r="31" spans="1:10" x14ac:dyDescent="0.25">
      <c r="A31" s="1">
        <v>2020</v>
      </c>
      <c r="B31" s="2" t="s">
        <v>59</v>
      </c>
      <c r="C31" s="2">
        <v>4288407</v>
      </c>
      <c r="D31" s="2">
        <v>230914</v>
      </c>
      <c r="E31" s="2">
        <v>38572134</v>
      </c>
      <c r="F31" s="2">
        <v>35000000</v>
      </c>
      <c r="G31" s="2">
        <v>6300660</v>
      </c>
      <c r="H31" s="17">
        <v>1.3652720751065155</v>
      </c>
      <c r="I31" s="4">
        <v>28.224415772300571</v>
      </c>
      <c r="J31" s="10">
        <v>44742</v>
      </c>
    </row>
    <row r="32" spans="1:10" x14ac:dyDescent="0.25">
      <c r="A32" s="1">
        <v>2016</v>
      </c>
      <c r="B32" s="2" t="s">
        <v>35</v>
      </c>
      <c r="C32" s="2">
        <v>26555370</v>
      </c>
      <c r="D32" s="2">
        <v>667987</v>
      </c>
      <c r="E32" s="2">
        <v>170620011</v>
      </c>
      <c r="F32" s="2">
        <v>75000000</v>
      </c>
      <c r="G32" s="2">
        <v>0</v>
      </c>
      <c r="H32" s="17">
        <v>2.1375943717786217</v>
      </c>
      <c r="I32" s="4">
        <v>19.166111499227156</v>
      </c>
      <c r="J32" s="10">
        <v>44742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49723</v>
      </c>
      <c r="F33" s="2">
        <v>15000000</v>
      </c>
      <c r="G33" s="2">
        <v>0</v>
      </c>
      <c r="H33" s="17">
        <v>1.7556419742480716</v>
      </c>
      <c r="I33" s="4">
        <v>50.156622121815353</v>
      </c>
      <c r="J33" s="10">
        <v>44742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25806</v>
      </c>
      <c r="E34" s="2">
        <v>28348</v>
      </c>
      <c r="F34" s="2">
        <v>15000000</v>
      </c>
      <c r="G34" s="2">
        <v>0</v>
      </c>
      <c r="H34" s="17">
        <v>1.5450970394922714</v>
      </c>
      <c r="I34" s="4">
        <v>26.317861040112135</v>
      </c>
      <c r="J34" s="10">
        <v>44742</v>
      </c>
    </row>
    <row r="35" spans="1:10" x14ac:dyDescent="0.25">
      <c r="A35" s="1">
        <v>2020</v>
      </c>
      <c r="B35" s="2" t="s">
        <v>68</v>
      </c>
      <c r="C35" s="2">
        <v>1894150</v>
      </c>
      <c r="D35" s="2">
        <v>0</v>
      </c>
      <c r="E35" s="2">
        <v>14764005</v>
      </c>
      <c r="F35" s="2">
        <v>35437928</v>
      </c>
      <c r="G35" s="2">
        <v>21544403</v>
      </c>
      <c r="H35" s="17">
        <v>1.1003353800282989</v>
      </c>
      <c r="I35" s="4">
        <v>9.3565560747219223</v>
      </c>
      <c r="J35" s="10">
        <v>44742</v>
      </c>
    </row>
    <row r="36" spans="1:10" x14ac:dyDescent="0.25">
      <c r="A36" s="1">
        <v>2020</v>
      </c>
      <c r="B36" s="2" t="s">
        <v>63</v>
      </c>
      <c r="C36" s="2">
        <v>2500000</v>
      </c>
      <c r="D36" s="2">
        <v>0</v>
      </c>
      <c r="E36" s="2">
        <v>10392673</v>
      </c>
      <c r="F36" s="2">
        <v>50000000</v>
      </c>
      <c r="G36" s="2">
        <v>42500000</v>
      </c>
      <c r="H36" s="17">
        <v>1.2891348561022893</v>
      </c>
      <c r="I36" s="17">
        <v>204.29592050613388</v>
      </c>
      <c r="J36" s="10">
        <v>44742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688577</v>
      </c>
      <c r="E37" s="2">
        <v>71308181</v>
      </c>
      <c r="F37" s="2">
        <v>50000000</v>
      </c>
      <c r="G37" s="2">
        <v>0</v>
      </c>
      <c r="H37" s="17">
        <v>1.7081768538</v>
      </c>
      <c r="I37" s="4">
        <v>9.7092769551755609</v>
      </c>
      <c r="J37" s="10">
        <v>44742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92539485</v>
      </c>
      <c r="F38" s="2">
        <v>50000000</v>
      </c>
      <c r="G38" s="2">
        <v>0</v>
      </c>
      <c r="H38" s="17">
        <v>1.8507896974</v>
      </c>
      <c r="I38" s="4">
        <v>9.943502077088473</v>
      </c>
      <c r="J38" s="10">
        <v>44742</v>
      </c>
    </row>
    <row r="39" spans="1:10" x14ac:dyDescent="0.25">
      <c r="A39" s="1">
        <v>2008</v>
      </c>
      <c r="B39" s="2" t="s">
        <v>55</v>
      </c>
      <c r="C39" s="2">
        <v>1268406</v>
      </c>
      <c r="D39" s="2">
        <v>2192916</v>
      </c>
      <c r="E39" s="2">
        <v>20893903</v>
      </c>
      <c r="F39" s="2">
        <v>40000000</v>
      </c>
      <c r="G39" s="2">
        <v>750435</v>
      </c>
      <c r="H39" s="17">
        <v>1.1551915734299476</v>
      </c>
      <c r="I39" s="4">
        <v>2.3079786807667091</v>
      </c>
      <c r="J39" s="10">
        <v>44742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35009</v>
      </c>
      <c r="F40" s="2">
        <v>10000000</v>
      </c>
      <c r="G40" s="2">
        <v>68213</v>
      </c>
      <c r="H40" s="17">
        <v>0.99926086337472297</v>
      </c>
      <c r="I40" s="4">
        <v>-2.303416281188575E-2</v>
      </c>
      <c r="J40" s="10">
        <v>44742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120071</v>
      </c>
      <c r="F41" s="2">
        <v>28531885</v>
      </c>
      <c r="G41" s="2">
        <v>1633551</v>
      </c>
      <c r="H41" s="17">
        <v>1.4463686137855996</v>
      </c>
      <c r="I41" s="4">
        <v>15.548053947746808</v>
      </c>
      <c r="J41" s="10">
        <v>44742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353356</v>
      </c>
      <c r="F42" s="2">
        <v>30000000</v>
      </c>
      <c r="G42" s="2">
        <v>0</v>
      </c>
      <c r="H42" s="17">
        <v>0.47109086866666666</v>
      </c>
      <c r="I42" s="4">
        <v>-6.7686536643192685</v>
      </c>
      <c r="J42" s="10">
        <v>44742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3964624</v>
      </c>
      <c r="F43" s="2">
        <v>24474342</v>
      </c>
      <c r="G43" s="2">
        <v>0</v>
      </c>
      <c r="H43" s="17">
        <v>1.4436197351757576</v>
      </c>
      <c r="I43" s="4">
        <v>9.5014858417924231</v>
      </c>
      <c r="J43" s="10">
        <v>44742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-414473</v>
      </c>
      <c r="F44" s="2">
        <v>50000000</v>
      </c>
      <c r="G44" s="2">
        <v>50000000</v>
      </c>
      <c r="H44" s="17">
        <v>0</v>
      </c>
      <c r="I44" s="4">
        <v>0</v>
      </c>
      <c r="J44" s="10"/>
    </row>
    <row r="45" spans="1:10" x14ac:dyDescent="0.25">
      <c r="A45" s="1">
        <v>2006</v>
      </c>
      <c r="B45" s="2" t="s">
        <v>24</v>
      </c>
      <c r="C45" s="2">
        <v>0</v>
      </c>
      <c r="D45" s="2">
        <v>156592</v>
      </c>
      <c r="E45" s="2">
        <v>1111837</v>
      </c>
      <c r="F45" s="2">
        <v>25000000</v>
      </c>
      <c r="G45" s="2">
        <v>0</v>
      </c>
      <c r="H45" s="17">
        <v>0.72596201914429381</v>
      </c>
      <c r="I45" s="4">
        <v>-3.4649593488088382</v>
      </c>
      <c r="J45" s="10">
        <v>44742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9865212</v>
      </c>
      <c r="F46" s="2">
        <v>25000000</v>
      </c>
      <c r="G46" s="2">
        <v>1884390</v>
      </c>
      <c r="H46" s="17">
        <v>1.5896024747984903</v>
      </c>
      <c r="I46" s="4">
        <v>8.3438347684890992</v>
      </c>
      <c r="J46" s="10">
        <v>44742</v>
      </c>
    </row>
    <row r="47" spans="1:10" x14ac:dyDescent="0.25">
      <c r="A47" s="1">
        <v>2020</v>
      </c>
      <c r="B47" s="2" t="s">
        <v>60</v>
      </c>
      <c r="C47" s="2">
        <v>5375442</v>
      </c>
      <c r="D47" s="2">
        <v>0</v>
      </c>
      <c r="E47" s="2">
        <v>21802988</v>
      </c>
      <c r="F47" s="2">
        <v>50000000</v>
      </c>
      <c r="G47" s="2">
        <v>32744980</v>
      </c>
      <c r="H47" s="17">
        <v>1.2635736150986785</v>
      </c>
      <c r="I47" s="4">
        <v>33.855919071908943</v>
      </c>
      <c r="J47" s="10">
        <v>44742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0</v>
      </c>
      <c r="E48" s="2">
        <v>2189507</v>
      </c>
      <c r="F48" s="2">
        <v>35000000</v>
      </c>
      <c r="G48" s="2">
        <v>32666667</v>
      </c>
      <c r="H48" s="17">
        <v>0.93836019548002791</v>
      </c>
      <c r="I48" s="4">
        <v>-6.2197580635033667</v>
      </c>
      <c r="J48" s="10">
        <v>44742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52364608</v>
      </c>
      <c r="D50" s="9">
        <f t="shared" ref="D50:F50" si="0">SUM(D4:D48)</f>
        <v>12685193</v>
      </c>
      <c r="E50" s="9">
        <f t="shared" si="0"/>
        <v>1167868449</v>
      </c>
      <c r="F50" s="9">
        <f t="shared" si="0"/>
        <v>1537844709</v>
      </c>
      <c r="G50" s="23">
        <f>SUM(G4:G48)</f>
        <v>465538758</v>
      </c>
      <c r="H50" s="17">
        <v>1.3575342166120601</v>
      </c>
      <c r="I50" s="4">
        <v>5.7873000000000001</v>
      </c>
      <c r="J50" s="10">
        <v>44742</v>
      </c>
    </row>
    <row r="51" spans="1:11" x14ac:dyDescent="0.25">
      <c r="C51" s="15"/>
      <c r="H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workbookViewId="0">
      <selection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44651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-9.0464867753462403</v>
      </c>
      <c r="J5" s="10">
        <v>44651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25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25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25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25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1023167</v>
      </c>
      <c r="H17" s="17">
        <v>0.44478822523348921</v>
      </c>
      <c r="I17" s="4">
        <v>-11.475027411491311</v>
      </c>
      <c r="J17" s="10">
        <v>44651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25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1398149</v>
      </c>
      <c r="H23" s="17">
        <v>1.3558281945982991</v>
      </c>
      <c r="I23" s="4">
        <v>4.2271606607960477</v>
      </c>
      <c r="J23" s="10">
        <v>44651</v>
      </c>
    </row>
    <row r="24" spans="1:10" x14ac:dyDescent="0.25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25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25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25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0.11072960975050188</v>
      </c>
      <c r="I29" s="4">
        <v>0</v>
      </c>
      <c r="J29" s="10">
        <v>44651</v>
      </c>
    </row>
    <row r="30" spans="1:10" x14ac:dyDescent="0.25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25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25000000</v>
      </c>
      <c r="H32" s="17">
        <v>2.4552686155604286</v>
      </c>
      <c r="I32" s="4">
        <v>18.583069162513265</v>
      </c>
      <c r="J32" s="10">
        <v>44651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50369</v>
      </c>
      <c r="F33" s="2">
        <v>15000000</v>
      </c>
      <c r="G33" s="2">
        <v>0</v>
      </c>
      <c r="H33" s="17">
        <v>1.7556878697027827</v>
      </c>
      <c r="I33" s="4">
        <v>50.15745335587853</v>
      </c>
      <c r="J33" s="10">
        <v>44651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25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24694281</v>
      </c>
      <c r="H35" s="17">
        <v>1.1119861013843653</v>
      </c>
      <c r="I35" s="4">
        <v>11.460247879830154</v>
      </c>
      <c r="J35" s="10">
        <v>44651</v>
      </c>
    </row>
    <row r="36" spans="1:10" x14ac:dyDescent="0.25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25">
      <c r="A39" s="1">
        <v>2008</v>
      </c>
      <c r="B39" s="2" t="s">
        <v>55</v>
      </c>
      <c r="C39" s="2">
        <v>0</v>
      </c>
      <c r="D39" s="2">
        <v>37892</v>
      </c>
      <c r="E39" s="2">
        <v>21472606</v>
      </c>
      <c r="F39" s="2">
        <v>40000000</v>
      </c>
      <c r="G39" s="2">
        <v>750435</v>
      </c>
      <c r="H39" s="17">
        <v>1.2</v>
      </c>
      <c r="I39" s="4">
        <v>2.2999999999999998</v>
      </c>
      <c r="J39" s="10">
        <v>44651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1570171</v>
      </c>
      <c r="E42" s="2">
        <v>306686</v>
      </c>
      <c r="F42" s="2">
        <v>30000000</v>
      </c>
      <c r="G42" s="2">
        <v>0</v>
      </c>
      <c r="H42" s="17">
        <v>0.5</v>
      </c>
      <c r="I42" s="4">
        <v>-6.8</v>
      </c>
      <c r="J42" s="10">
        <v>44651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1.4446826313622136</v>
      </c>
      <c r="I43" s="4">
        <v>9.5651849187518003</v>
      </c>
      <c r="J43" s="10">
        <v>44651</v>
      </c>
    </row>
    <row r="44" spans="1:10" x14ac:dyDescent="0.25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25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25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1.3504268417615508</v>
      </c>
      <c r="I46" s="4">
        <v>45.257481537570918</v>
      </c>
      <c r="J46" s="10">
        <v>44651</v>
      </c>
    </row>
    <row r="47" spans="1:10" x14ac:dyDescent="0.25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25">
      <c r="H48" s="17"/>
      <c r="J48" s="10"/>
    </row>
    <row r="49" spans="1:11" x14ac:dyDescent="0.25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1095795224</v>
      </c>
      <c r="F49" s="9">
        <f t="shared" si="0"/>
        <v>1412844709</v>
      </c>
      <c r="G49" s="9">
        <f>SUM(G4:G47)</f>
        <v>364674952</v>
      </c>
      <c r="H49" s="17">
        <v>1.3575342166120601</v>
      </c>
      <c r="I49" s="22">
        <v>5.7187999999999999</v>
      </c>
      <c r="J49" s="10">
        <v>44651</v>
      </c>
    </row>
    <row r="50" spans="1:11" x14ac:dyDescent="0.25">
      <c r="C50" s="15"/>
      <c r="H50"/>
    </row>
    <row r="51" spans="1:11" x14ac:dyDescent="0.25">
      <c r="A51" s="24" t="s">
        <v>37</v>
      </c>
      <c r="B51" s="24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15" workbookViewId="0">
      <selection activeCell="I49" sqref="I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44561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25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25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25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25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25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25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25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25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25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25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25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25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25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25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25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25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25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25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25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25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25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25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25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25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25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25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25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25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25">
      <c r="C50" s="15"/>
      <c r="H50"/>
    </row>
    <row r="51" spans="1:11" x14ac:dyDescent="0.25">
      <c r="A51" s="24" t="s">
        <v>37</v>
      </c>
      <c r="B51" s="24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4Q23</vt:lpstr>
      <vt:lpstr>3Q23</vt:lpstr>
      <vt:lpstr>2Q23</vt:lpstr>
      <vt:lpstr>1Q23</vt:lpstr>
      <vt:lpstr>4Q22</vt:lpstr>
      <vt:lpstr>3Q22</vt:lpstr>
      <vt:lpstr>2Q22</vt:lpstr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Mulawin, Ricky</cp:lastModifiedBy>
  <dcterms:created xsi:type="dcterms:W3CDTF">2016-02-15T19:03:14Z</dcterms:created>
  <dcterms:modified xsi:type="dcterms:W3CDTF">2024-07-11T22:51:28Z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2024-01-25T18:34:42Z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0e0227f8-dc15-40a3-b78a-4bd9b1e9b3cf</vt:lpwstr>
  </property>
  <property fmtid="{D5CDD505-2E9C-101B-9397-08002B2CF9AE}" pid="10" name="MSIP_Label_9043f10a-881e-4653-a55e-02ca2cc829dc_ContentBits">
    <vt:lpwstr>0</vt:lpwstr>
  </property>
</Properties>
</file>