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lawiR\Box\PRIVATE_INVESTMENT\Investment Division\Asset Class - Real Estate\___Administration\Performance Reports\2024\"/>
    </mc:Choice>
  </mc:AlternateContent>
  <xr:revisionPtr revIDLastSave="0" documentId="13_ncr:1_{997D9580-5676-4273-8C64-FEE2FAE214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Q24" sheetId="27" r:id="rId1"/>
    <sheet name="3Q24" sheetId="26" r:id="rId2"/>
    <sheet name="2Q24" sheetId="25" r:id="rId3"/>
    <sheet name="1Q24" sheetId="24" r:id="rId4"/>
    <sheet name="3Q23" sheetId="19" r:id="rId5"/>
    <sheet name="4Q23" sheetId="23" r:id="rId6"/>
    <sheet name="2Q23" sheetId="18" r:id="rId7"/>
    <sheet name="1Q23" sheetId="22" r:id="rId8"/>
    <sheet name="4Q22" sheetId="17" r:id="rId9"/>
    <sheet name="3Q22" sheetId="20" r:id="rId10"/>
    <sheet name="2Q22" sheetId="15" r:id="rId11"/>
    <sheet name="1Q22 " sheetId="14" r:id="rId12"/>
    <sheet name="4Q21" sheetId="13" r:id="rId13"/>
    <sheet name="3Q21" sheetId="12" r:id="rId14"/>
    <sheet name="2Q21  " sheetId="11" r:id="rId15"/>
    <sheet name="1Q21 " sheetId="10" r:id="rId16"/>
    <sheet name="4Q20" sheetId="6" r:id="rId17"/>
    <sheet name="3Q20" sheetId="5" r:id="rId18"/>
    <sheet name="2Q20" sheetId="2" r:id="rId19"/>
    <sheet name="1Q20" sheetId="4" r:id="rId20"/>
    <sheet name="4Q19" sheetId="3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6" l="1"/>
  <c r="D51" i="6"/>
  <c r="C51" i="6"/>
  <c r="G50" i="5"/>
  <c r="F50" i="5"/>
  <c r="E50" i="5"/>
  <c r="D50" i="5"/>
  <c r="C50" i="5"/>
  <c r="J23" i="24"/>
  <c r="J23" i="25"/>
  <c r="J22" i="26"/>
  <c r="E50" i="27"/>
  <c r="G50" i="27"/>
  <c r="F50" i="27"/>
  <c r="D50" i="27"/>
  <c r="C50" i="27"/>
  <c r="G49" i="26" l="1"/>
  <c r="C49" i="26"/>
  <c r="D49" i="26"/>
  <c r="E49" i="26"/>
  <c r="F49" i="26"/>
  <c r="J45" i="25" l="1"/>
  <c r="J46" i="25"/>
  <c r="G52" i="25"/>
  <c r="F52" i="25"/>
  <c r="E52" i="25"/>
  <c r="D52" i="25"/>
  <c r="C52" i="25"/>
  <c r="J47" i="26" l="1"/>
  <c r="J44" i="26"/>
  <c r="J43" i="26"/>
  <c r="J42" i="26"/>
  <c r="J41" i="26"/>
  <c r="J40" i="26"/>
  <c r="J39" i="26"/>
  <c r="J35" i="26"/>
  <c r="J36" i="26"/>
  <c r="J32" i="26"/>
  <c r="J28" i="26"/>
  <c r="J15" i="26"/>
  <c r="J14" i="26"/>
  <c r="J13" i="26"/>
  <c r="J12" i="26"/>
  <c r="J11" i="26"/>
  <c r="J10" i="26"/>
  <c r="J9" i="26"/>
  <c r="J5" i="26"/>
  <c r="J46" i="26"/>
  <c r="J45" i="26"/>
  <c r="J34" i="26"/>
  <c r="J33" i="26"/>
  <c r="J30" i="26"/>
  <c r="J29" i="26"/>
  <c r="J23" i="26"/>
  <c r="J21" i="26"/>
  <c r="J20" i="26"/>
  <c r="J19" i="26"/>
  <c r="J18" i="26"/>
  <c r="J7" i="26"/>
  <c r="J6" i="26"/>
  <c r="J4" i="26"/>
  <c r="J38" i="26"/>
  <c r="J37" i="26"/>
  <c r="J31" i="26"/>
  <c r="J27" i="26"/>
  <c r="J26" i="26"/>
  <c r="J25" i="26"/>
  <c r="J24" i="26"/>
  <c r="J17" i="26"/>
  <c r="J16" i="26"/>
  <c r="J8" i="26"/>
  <c r="J49" i="25"/>
  <c r="J44" i="25"/>
  <c r="J43" i="25"/>
  <c r="J42" i="25"/>
  <c r="J40" i="25"/>
  <c r="J36" i="25"/>
  <c r="J37" i="25"/>
  <c r="J33" i="25"/>
  <c r="J29" i="25"/>
  <c r="J15" i="25"/>
  <c r="J14" i="25"/>
  <c r="J13" i="25"/>
  <c r="J12" i="25"/>
  <c r="J11" i="25"/>
  <c r="J10" i="25"/>
  <c r="J9" i="25"/>
  <c r="J5" i="25"/>
  <c r="J48" i="25"/>
  <c r="J47" i="25"/>
  <c r="J41" i="25"/>
  <c r="J35" i="25"/>
  <c r="J34" i="25"/>
  <c r="J31" i="25"/>
  <c r="J30" i="25"/>
  <c r="J24" i="25"/>
  <c r="J22" i="25"/>
  <c r="J21" i="25"/>
  <c r="J20" i="25"/>
  <c r="J19" i="25"/>
  <c r="J18" i="25"/>
  <c r="J7" i="25"/>
  <c r="J6" i="25"/>
  <c r="J4" i="25"/>
  <c r="J39" i="25"/>
  <c r="J38" i="25"/>
  <c r="J32" i="25"/>
  <c r="J28" i="25"/>
  <c r="J27" i="25"/>
  <c r="J26" i="25"/>
  <c r="J25" i="25"/>
  <c r="J17" i="25"/>
  <c r="J16" i="25"/>
  <c r="J8" i="25"/>
  <c r="G51" i="24"/>
  <c r="J16" i="24"/>
  <c r="J17" i="24"/>
  <c r="J25" i="24"/>
  <c r="J26" i="24"/>
  <c r="J27" i="24"/>
  <c r="J28" i="24"/>
  <c r="J32" i="24"/>
  <c r="J38" i="24"/>
  <c r="J39" i="24"/>
  <c r="J4" i="24"/>
  <c r="J6" i="24"/>
  <c r="J7" i="24"/>
  <c r="J18" i="24"/>
  <c r="J19" i="24"/>
  <c r="J20" i="24"/>
  <c r="J21" i="24"/>
  <c r="J22" i="24"/>
  <c r="J24" i="24"/>
  <c r="J30" i="24"/>
  <c r="J31" i="24"/>
  <c r="J34" i="24"/>
  <c r="J35" i="24"/>
  <c r="J41" i="24"/>
  <c r="J47" i="24"/>
  <c r="J48" i="24"/>
  <c r="J5" i="24"/>
  <c r="J9" i="24"/>
  <c r="J10" i="24"/>
  <c r="J11" i="24"/>
  <c r="J12" i="24"/>
  <c r="J13" i="24"/>
  <c r="J14" i="24"/>
  <c r="J15" i="24"/>
  <c r="J29" i="24"/>
  <c r="J33" i="24"/>
  <c r="J37" i="24"/>
  <c r="J36" i="24"/>
  <c r="J40" i="24"/>
  <c r="J42" i="24"/>
  <c r="J43" i="24"/>
  <c r="J44" i="24"/>
  <c r="J45" i="24"/>
  <c r="J46" i="24"/>
  <c r="J49" i="24"/>
  <c r="J51" i="24"/>
  <c r="J8" i="24"/>
  <c r="F51" i="24"/>
  <c r="E51" i="24"/>
  <c r="D51" i="24"/>
  <c r="C51" i="24"/>
  <c r="D52" i="23"/>
  <c r="C52" i="23"/>
  <c r="E52" i="23"/>
  <c r="F52" i="23"/>
  <c r="G52" i="23"/>
  <c r="G51" i="22" l="1"/>
  <c r="F51" i="22"/>
  <c r="E51" i="22"/>
  <c r="D51" i="22"/>
  <c r="C51" i="22"/>
  <c r="C50" i="18" l="1"/>
  <c r="E50" i="18"/>
  <c r="D50" i="18"/>
  <c r="E51" i="17" l="1"/>
  <c r="C50" i="15" l="1"/>
  <c r="G50" i="19" l="1"/>
  <c r="C51" i="20" l="1"/>
  <c r="D51" i="20"/>
  <c r="E51" i="20"/>
  <c r="F51" i="20"/>
  <c r="G51" i="20"/>
  <c r="F50" i="19" l="1"/>
  <c r="E50" i="19"/>
  <c r="D50" i="19"/>
  <c r="C50" i="19"/>
  <c r="G51" i="17" l="1"/>
  <c r="C51" i="17"/>
  <c r="D51" i="17"/>
  <c r="F51" i="17"/>
  <c r="G50" i="18" l="1"/>
  <c r="F50" i="18"/>
  <c r="G50" i="15"/>
  <c r="F50" i="15"/>
  <c r="E50" i="15"/>
  <c r="D50" i="15"/>
  <c r="G49" i="14"/>
  <c r="C49" i="14"/>
  <c r="F49" i="14" l="1"/>
  <c r="E49" i="14"/>
  <c r="D49" i="14"/>
  <c r="G49" i="13"/>
  <c r="G48" i="12" l="1"/>
  <c r="F48" i="12"/>
  <c r="E48" i="12"/>
  <c r="D48" i="12"/>
  <c r="C48" i="12"/>
  <c r="F49" i="13" l="1"/>
  <c r="E49" i="13"/>
  <c r="D49" i="13"/>
  <c r="C49" i="13"/>
  <c r="D48" i="10" l="1"/>
  <c r="E48" i="10"/>
  <c r="F48" i="10"/>
  <c r="G48" i="10"/>
  <c r="C48" i="10"/>
  <c r="D48" i="11" l="1"/>
  <c r="E48" i="11"/>
  <c r="F48" i="11"/>
  <c r="G48" i="11"/>
  <c r="C48" i="11"/>
</calcChain>
</file>

<file path=xl/sharedStrings.xml><?xml version="1.0" encoding="utf-8"?>
<sst xmlns="http://schemas.openxmlformats.org/spreadsheetml/2006/main" count="1249" uniqueCount="80">
  <si>
    <t>Market
Value</t>
  </si>
  <si>
    <t>CIM Commercial Trust Corporation (“CMCT”)</t>
  </si>
  <si>
    <t>CIM VI (Urban REIT), LLC</t>
  </si>
  <si>
    <t>INVESCO Core Real Estate</t>
  </si>
  <si>
    <t>Jamestown Premier Property Fund</t>
  </si>
  <si>
    <t>JP Morgan Strategic Property Fund</t>
  </si>
  <si>
    <t>Hancock Timberland XI</t>
  </si>
  <si>
    <t>DRA Growth and Income Fund VII</t>
  </si>
  <si>
    <t>DRA Growth and Income Fund VIII</t>
  </si>
  <si>
    <t>Gerrity Retail Fund 2</t>
  </si>
  <si>
    <t>Bristol Value II, L.P.</t>
  </si>
  <si>
    <t>Bryanston Retail Opportunity Fund</t>
  </si>
  <si>
    <t>Canyon Johnson Urban Fund II</t>
  </si>
  <si>
    <t>CIM Real Estate Fund III</t>
  </si>
  <si>
    <t>Colony Investors VIII</t>
  </si>
  <si>
    <t>Integrated Capital Hospitality Fund</t>
  </si>
  <si>
    <t>LaSalle Asia Fund II</t>
  </si>
  <si>
    <t>Latin America Investors III</t>
  </si>
  <si>
    <t>Lone Star Fund VII</t>
  </si>
  <si>
    <t>Lone Star Real Estate Fund II</t>
  </si>
  <si>
    <t>Stockbridge Real Estate Fund II</t>
  </si>
  <si>
    <t>The Buchanan Fund V</t>
  </si>
  <si>
    <t>Torchlight Debt Opportunity Fund IV</t>
  </si>
  <si>
    <t>Tuckerman Group Residential Income &amp; Value Added Fund</t>
  </si>
  <si>
    <t>Walton Street Real Estate Fund V</t>
  </si>
  <si>
    <t>Walton Street Real Estate Fund VI</t>
  </si>
  <si>
    <t>Contributions</t>
  </si>
  <si>
    <t>Distributions</t>
  </si>
  <si>
    <t>Remaining Commitment</t>
  </si>
  <si>
    <t>Equity Multiple</t>
  </si>
  <si>
    <t xml:space="preserve">Net IRR Since Inception </t>
  </si>
  <si>
    <t>Fund</t>
  </si>
  <si>
    <t>Vintage</t>
  </si>
  <si>
    <t>Commitment</t>
  </si>
  <si>
    <t>Berkshire Multifamily Income Realty Fund</t>
  </si>
  <si>
    <t>Lion Industrial Trust - 2007</t>
  </si>
  <si>
    <t>Prime Property Fund</t>
  </si>
  <si>
    <t>*Equity Mulitple and Net IRR not available due to a lack of cash flow records.</t>
  </si>
  <si>
    <t>Standard Life Investments European Real Estate Club II**</t>
  </si>
  <si>
    <t>Apollo CPI Europe I**</t>
  </si>
  <si>
    <t xml:space="preserve">**Reported in US Dollars. However, underlying currency is non-USD. </t>
  </si>
  <si>
    <t>Real Estate***</t>
  </si>
  <si>
    <t xml:space="preserve">*** Since inception Net IRR and Equity Multiple excludes funds where Townsend does not have full cash flow information available. See note *. </t>
  </si>
  <si>
    <t>All data calculated as of</t>
  </si>
  <si>
    <t>Asana Partners Fund I</t>
  </si>
  <si>
    <t>Heitman Asia-Pacific Property Investors</t>
  </si>
  <si>
    <t>Principal U.S. Property Account</t>
  </si>
  <si>
    <t>Cornerstone Enhanced Mortgage Fund I</t>
  </si>
  <si>
    <t>California Smart Growth Fund IV</t>
  </si>
  <si>
    <t>CityView LA Urban Fund I</t>
  </si>
  <si>
    <t>DRA Growth and Income Fund VI</t>
  </si>
  <si>
    <t>Southern California Smart Growth Fund</t>
  </si>
  <si>
    <t>Almanac Realty Securities VI</t>
  </si>
  <si>
    <t>Mesa West Real Estate Income Fund III</t>
  </si>
  <si>
    <t>Asana Partners Fund II</t>
  </si>
  <si>
    <t>RECP Fund IV, L.P.</t>
  </si>
  <si>
    <t>Kayne Anderson Core Real Estate Fund</t>
  </si>
  <si>
    <t>Almanac Realty Securities VI*</t>
  </si>
  <si>
    <t>Broadview Real Estate Partners Fund, L.P.</t>
  </si>
  <si>
    <t>LBA Logistics Value Fund VII</t>
  </si>
  <si>
    <t>Waterton Residential Property Venture XIV, L.P.</t>
  </si>
  <si>
    <t>Cerberus Institutional Real Estate Partners V</t>
  </si>
  <si>
    <t>N/A</t>
  </si>
  <si>
    <t>Oaktree Real Estate Opportunities Fund VIII L.P.</t>
  </si>
  <si>
    <t xml:space="preserve"> </t>
  </si>
  <si>
    <t>NA</t>
  </si>
  <si>
    <t>Wolff Credit Partners III, LP</t>
  </si>
  <si>
    <t>GLP Capital Partners IV</t>
  </si>
  <si>
    <t>NREP Nordic Strategies Fund IV**</t>
  </si>
  <si>
    <t>Brookfield Strategic Real Estate Partners IV</t>
  </si>
  <si>
    <t>LBA Logistics Value Fund IX</t>
  </si>
  <si>
    <t>Cortland Partners Growth and Income Fund</t>
  </si>
  <si>
    <t>TPG Real Estate Partners IV</t>
  </si>
  <si>
    <t>EQT Exeter Industrial Value Fund VI</t>
  </si>
  <si>
    <t>NB Partners Fund IV LP</t>
  </si>
  <si>
    <t>NB Partners Fund IV</t>
  </si>
  <si>
    <t>Oaktree Real Estate Opportunities Fund IX L.P.</t>
  </si>
  <si>
    <t>Waterton Residential Property Venture XV</t>
  </si>
  <si>
    <t>WCP NewCold III, LP</t>
  </si>
  <si>
    <t>Principal Data Center Growth &amp; Income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</si>
</sst>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[$€-2]\ #,##0"/>
  </numFmts>
  <fonts count="13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4">
    <xf numFmtId="0" fontId="0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6" fontId="7" fillId="0" borderId="0"/>
    <xf numFmtId="166" fontId="7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9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0" fillId="0" borderId="0"/>
    <xf numFmtId="0" fontId="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2" fillId="3" borderId="0" xfId="0" applyFont="1" applyFill="1" applyAlignment="1">
      <alignment horizontal="center"/>
    </xf>
    <xf numFmtId="3" fontId="2" fillId="3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3" borderId="0" xfId="0" applyFill="1"/>
    <xf numFmtId="0" fontId="4" fillId="3" borderId="0" xfId="0" applyFont="1" applyFill="1"/>
    <xf numFmtId="3" fontId="4" fillId="3" borderId="0" xfId="0" applyNumberFormat="1" applyFont="1" applyFill="1"/>
    <xf numFmtId="14" fontId="3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/>
    <xf numFmtId="164" fontId="4" fillId="0" borderId="0" xfId="0" applyNumberFormat="1" applyFont="1" applyAlignment="1">
      <alignment horizontal="center"/>
    </xf>
    <xf numFmtId="3" fontId="0" fillId="3" borderId="0" xfId="0" applyNumberFormat="1" applyFill="1"/>
    <xf numFmtId="14" fontId="6" fillId="3" borderId="0" xfId="0" applyNumberFormat="1" applyFont="1" applyFill="1"/>
    <xf numFmtId="4" fontId="2" fillId="3" borderId="0" xfId="0" applyNumberFormat="1" applyFont="1" applyFill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4" fillId="0" borderId="0" xfId="0" applyNumberFormat="1" applyFont="1"/>
    <xf numFmtId="0" fontId="0" fillId="3" borderId="1" xfId="0" applyFill="1" applyBorder="1"/>
    <xf numFmtId="3" fontId="3" fillId="3" borderId="0" xfId="0" applyNumberFormat="1" applyFont="1" applyFill="1"/>
    <xf numFmtId="165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 vertical="top" wrapText="1"/>
    </xf>
  </cellXfs>
  <cellStyles count="94">
    <cellStyle name="Comma 10" xfId="90" xr:uid="{94F0DCEC-F7FD-4599-9B05-9BD9CE9BFE80}"/>
    <cellStyle name="Comma 2" xfId="46" xr:uid="{369D7528-DF43-4CC3-8DA5-A54F8FD359E2}"/>
    <cellStyle name="Comma 3" xfId="47" xr:uid="{09684FB0-A337-40CD-89C4-E4310081ED9B}"/>
    <cellStyle name="Comma 4" xfId="48" xr:uid="{5122FA3F-F031-4E7B-98BE-D1ED614EDA89}"/>
    <cellStyle name="Comma 5" xfId="92" xr:uid="{BD3B1DED-6CDA-4994-AE49-D082D15E2B44}"/>
    <cellStyle name="Comma 6" xfId="87" xr:uid="{DEDADE2A-26CE-4120-A50E-3A98DC34F7A8}"/>
    <cellStyle name="Comma 7" xfId="89" xr:uid="{D53EE824-5BD8-4228-945E-A896C02216DD}"/>
    <cellStyle name="Comma 9" xfId="88" xr:uid="{028DC84F-1F53-423D-8B3C-3D6DC20D4B39}"/>
    <cellStyle name="Currency 2" xfId="50" xr:uid="{5A1723E4-1FFA-48B4-BFC7-9848EFDBF9DF}"/>
    <cellStyle name="Currency 3" xfId="51" xr:uid="{D92B23CD-D458-4140-8103-FB4809EA749F}"/>
    <cellStyle name="Currency 4" xfId="52" xr:uid="{8F15ECB6-F486-47C4-981E-B1098821BBBF}"/>
    <cellStyle name="Currency 5" xfId="86" xr:uid="{476D57FD-2721-426A-85C8-BF412CB56153}"/>
    <cellStyle name="Currency 6" xfId="49" xr:uid="{07CC42D8-65E7-47E9-AE99-900B45CFBB89}"/>
    <cellStyle name="Normal" xfId="0" builtinId="0"/>
    <cellStyle name="Normal 10" xfId="10" xr:uid="{7F43257A-7943-4364-A05A-5A96A905A1C1}"/>
    <cellStyle name="Normal 11" xfId="12" xr:uid="{9D26EBF1-88C0-4825-987B-30F0F7095C67}"/>
    <cellStyle name="Normal 11 2" xfId="53" xr:uid="{657119B8-D9C4-4E13-A81E-5846F1E4EE34}"/>
    <cellStyle name="Normal 12" xfId="11" xr:uid="{8015011D-C586-4B29-9088-3206A98B7F83}"/>
    <cellStyle name="Normal 12 2" xfId="54" xr:uid="{9F210744-84D0-45DA-8ABD-D6250C431C4D}"/>
    <cellStyle name="Normal 13" xfId="13" xr:uid="{1011600C-D316-4220-A3F1-420D965AD1B6}"/>
    <cellStyle name="Normal 14" xfId="9" xr:uid="{CB9A9579-2981-4B1C-9FC1-B7E39CA63404}"/>
    <cellStyle name="Normal 15" xfId="14" xr:uid="{1520B95F-8554-49F7-B42A-B0CDE21CC0CE}"/>
    <cellStyle name="Normal 16" xfId="15" xr:uid="{71E07F0D-1C88-4809-A33E-C560B3ED6256}"/>
    <cellStyle name="Normal 16 2" xfId="55" xr:uid="{CC4C93D1-E905-4136-8B60-8226EECE165E}"/>
    <cellStyle name="Normal 17" xfId="16" xr:uid="{F988AC5D-6660-4617-BE55-31E546EBE4DD}"/>
    <cellStyle name="Normal 18" xfId="18" xr:uid="{D6FFDA59-4EFF-4AEF-8264-9162612D7E33}"/>
    <cellStyle name="Normal 19" xfId="19" xr:uid="{FA9ED771-C404-4C3B-B6E6-0D42FD7C3664}"/>
    <cellStyle name="Normal 2" xfId="2" xr:uid="{5E849853-8A6E-4E37-B7B7-904633327C37}"/>
    <cellStyle name="Normal 2 2" xfId="37" xr:uid="{CF495CD8-97E2-40E8-BE2E-73CCFF80C5C6}"/>
    <cellStyle name="Normal 2 2 2" xfId="56" xr:uid="{8F9FB5FC-7A30-45AD-A223-274134DB9BF9}"/>
    <cellStyle name="Normal 2 2 3" xfId="91" xr:uid="{689055A6-19F2-46E1-8B8A-3975B732D182}"/>
    <cellStyle name="Normal 2 3" xfId="45" xr:uid="{E870E615-8A63-4791-A22C-E3A830AC6F90}"/>
    <cellStyle name="Normal 20" xfId="20" xr:uid="{D2C8C2AC-9FA3-4F70-BE47-D8ED0C64AB20}"/>
    <cellStyle name="Normal 21" xfId="17" xr:uid="{4CB1C1AF-A68F-4E66-B7F2-17AD906A5AC3}"/>
    <cellStyle name="Normal 21 2" xfId="57" xr:uid="{6FD2514E-BD58-44DF-80A4-93327BFB55C6}"/>
    <cellStyle name="Normal 22" xfId="21" xr:uid="{4B8877E9-1722-43DF-849F-FAADBCA258D3}"/>
    <cellStyle name="Normal 23" xfId="22" xr:uid="{A1F97DC5-76AA-491B-B813-0577041A00D9}"/>
    <cellStyle name="Normal 24" xfId="23" xr:uid="{6E23FCE7-20AF-4C93-8585-A236EC19740D}"/>
    <cellStyle name="Normal 25" xfId="24" xr:uid="{C367270A-865E-49DF-806F-10CA4BF3832C}"/>
    <cellStyle name="Normal 26" xfId="25" xr:uid="{E9FDADD0-D5BE-45BB-BA1F-0F9EDC7F7C62}"/>
    <cellStyle name="Normal 27" xfId="26" xr:uid="{3F60FB2F-B9D4-43C9-BF50-B628522394FD}"/>
    <cellStyle name="Normal 28" xfId="27" xr:uid="{E0ED20EE-59DB-4A54-A30B-1D005C2CAC36}"/>
    <cellStyle name="Normal 29" xfId="28" xr:uid="{6C182CC8-210B-489B-B8B0-F71DBA77BB3B}"/>
    <cellStyle name="Normal 3" xfId="3" xr:uid="{870AD81F-29E0-41C8-8B62-29341BF6C190}"/>
    <cellStyle name="Normal 3 2" xfId="35" xr:uid="{6FF1BD6B-738B-41E1-BFE5-1F0ACD3ACF7C}"/>
    <cellStyle name="Normal 3 3" xfId="44" xr:uid="{FBBF4D9B-9F8C-4CD7-9616-0199C5C1A3D9}"/>
    <cellStyle name="Normal 30" xfId="29" xr:uid="{596B56A0-7FC0-4BC3-94D2-B343B4C75BE4}"/>
    <cellStyle name="Normal 31" xfId="30" xr:uid="{23F72389-CD14-4AD2-B9CD-8A029AF40290}"/>
    <cellStyle name="Normal 32" xfId="31" xr:uid="{AEA14E3E-2A81-4734-988A-BBF7349777B2}"/>
    <cellStyle name="Normal 33" xfId="32" xr:uid="{F6DC46DB-FE25-40BB-A082-FAEDE9FA5A8E}"/>
    <cellStyle name="Normal 34" xfId="34" xr:uid="{8BEA7C10-1FEA-4F6C-9241-49981D78E1C8}"/>
    <cellStyle name="Normal 35" xfId="33" xr:uid="{E762255D-3B70-41BE-95E4-B25CCF782FCF}"/>
    <cellStyle name="Normal 36" xfId="39" xr:uid="{7921632B-EEC9-4609-A3AD-FB81FF64ECFD}"/>
    <cellStyle name="Normal 37" xfId="40" xr:uid="{B683909F-BC9B-4288-8833-408127E6F87B}"/>
    <cellStyle name="Normal 38" xfId="93" xr:uid="{62DEBC2C-5E79-447D-A628-B40D43D69BC7}"/>
    <cellStyle name="Normal 4" xfId="1" xr:uid="{15BD895E-8450-4EB0-A490-514A203E5D4F}"/>
    <cellStyle name="Normal 4 2" xfId="42" xr:uid="{6B40EB8F-BCAA-48D8-ADFF-D62457DB8BCD}"/>
    <cellStyle name="Normal 4 2 2" xfId="59" xr:uid="{263D70D9-E3BE-48EA-9FB5-CA367C7A7A25}"/>
    <cellStyle name="Normal 4 3" xfId="58" xr:uid="{AA4C9481-4A29-419A-B344-6D4C6AAF48DF}"/>
    <cellStyle name="Normal 5" xfId="4" xr:uid="{5358F50D-D9AB-4652-AD7E-3D1FDD945495}"/>
    <cellStyle name="Normal 5 2" xfId="41" xr:uid="{1A80EBD6-6F65-4EFE-8176-0E7B584105D5}"/>
    <cellStyle name="Normal 5 3" xfId="60" xr:uid="{E51D57DE-A9E0-4E92-AF95-9AC05C57C098}"/>
    <cellStyle name="Normal 6" xfId="5" xr:uid="{D7DDB713-B739-4576-9F85-DBE1A3098780}"/>
    <cellStyle name="Normal 7" xfId="6" xr:uid="{74DDA49E-C8AC-4D82-8C86-EE64F4F07E1A}"/>
    <cellStyle name="Normal 8" xfId="7" xr:uid="{62667776-9231-4153-B3EA-69884C03020B}"/>
    <cellStyle name="Normal 9" xfId="8" xr:uid="{67C92090-7990-4A6B-8FAE-AA09A370545D}"/>
    <cellStyle name="Percent 10" xfId="61" xr:uid="{1AB54852-128B-457C-BA01-4DC2127F2F55}"/>
    <cellStyle name="Percent 12" xfId="62" xr:uid="{1A12EE44-3133-4C7F-8F3A-F2B4BD5DC4A1}"/>
    <cellStyle name="Percent 13" xfId="63" xr:uid="{9C315AFF-DD86-4285-94FA-C03723E02D3F}"/>
    <cellStyle name="Percent 2" xfId="38" xr:uid="{D19C80B8-4D46-47EF-9AB6-1478118B714D}"/>
    <cellStyle name="Percent 2 2" xfId="64" xr:uid="{F984C69D-C328-4567-950D-1A375F4B1319}"/>
    <cellStyle name="Percent 21" xfId="65" xr:uid="{CD86D2BE-75A6-4E69-88D7-779424F975B9}"/>
    <cellStyle name="Percent 22" xfId="66" xr:uid="{3E5FB7A0-4EE1-4BFA-B3A1-4384FE1D6998}"/>
    <cellStyle name="Percent 23" xfId="67" xr:uid="{11A1B3F5-7CAD-4A75-8C35-378C54139338}"/>
    <cellStyle name="Percent 24" xfId="68" xr:uid="{92A6A539-622D-4759-999F-06543DB5667E}"/>
    <cellStyle name="Percent 25" xfId="69" xr:uid="{515C5791-05B0-4EBD-87F0-AF56D35D7989}"/>
    <cellStyle name="Percent 26" xfId="70" xr:uid="{E1CABC26-4C37-48AC-A0A4-74286439D0C5}"/>
    <cellStyle name="Percent 27" xfId="71" xr:uid="{685D93F9-AABE-4A0B-864A-7A14B9B0C4F7}"/>
    <cellStyle name="Percent 28" xfId="72" xr:uid="{22764EE3-7646-43C0-BCDB-10717FDD1BA6}"/>
    <cellStyle name="Percent 29" xfId="73" xr:uid="{8873CA51-5639-46C0-ADA6-2DD0129AE4DC}"/>
    <cellStyle name="Percent 3" xfId="36" xr:uid="{E31DD775-3636-49CB-996C-DE60F50C4280}"/>
    <cellStyle name="Percent 3 2" xfId="74" xr:uid="{B2219BEC-7686-45F5-9883-FA52AC334B37}"/>
    <cellStyle name="Percent 30" xfId="75" xr:uid="{C85D7B6C-E863-483A-AFF9-857DC94F0619}"/>
    <cellStyle name="Percent 31" xfId="76" xr:uid="{03142593-DEE7-4CB0-8CD4-F8A0F1C2479F}"/>
    <cellStyle name="Percent 32" xfId="77" xr:uid="{997433EC-E076-41AB-A425-BF10EC6D97E5}"/>
    <cellStyle name="Percent 33" xfId="78" xr:uid="{9D348D26-5FA4-4D4C-B50A-680D212FE662}"/>
    <cellStyle name="Percent 34" xfId="79" xr:uid="{EDFE6E98-5347-4077-BEE9-0EA1AE1A2298}"/>
    <cellStyle name="Percent 35" xfId="80" xr:uid="{6349EB6A-7971-4D5E-8F6B-0F4EFE88C187}"/>
    <cellStyle name="Percent 37" xfId="81" xr:uid="{90D7B6CD-6B60-4E13-9084-FABFC5A307F6}"/>
    <cellStyle name="Percent 38" xfId="82" xr:uid="{D5F5A512-61F7-4486-9169-E928B09E4626}"/>
    <cellStyle name="Percent 4" xfId="43" xr:uid="{E0AFF100-45D1-4130-A5C7-B4FF34DEA06E}"/>
    <cellStyle name="Percent 4 2" xfId="83" xr:uid="{EBEF3CDC-230E-45AE-8F1E-BF05D3E5C266}"/>
    <cellStyle name="Percent 5" xfId="84" xr:uid="{1C9004BE-F14F-4389-8597-78AFFB3A42B2}"/>
    <cellStyle name="Percent 6" xfId="85" xr:uid="{0A02C08F-E991-4C6B-B7F2-66BC6819C9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FC24-8BCE-4420-BCF6-AC395C6F2AF1}">
  <dimension ref="A1:K58"/>
  <sheetViews>
    <sheetView tabSelected="1" zoomScale="80" zoomScaleNormal="80" workbookViewId="0">
      <pane ySplit="3" topLeftCell="A4" activePane="bottomLeft" state="frozen"/>
      <selection pane="bottomLeft" activeCell="B60" sqref="B60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42.5546875" style="7" bestFit="1" customWidth="1"/>
    <col min="12" max="12" width="13.21875" style="7" bestFit="1" customWidth="1"/>
    <col min="13" max="13" width="12.44140625" style="7" bestFit="1" customWidth="1"/>
    <col min="14" max="16" width="9.21875" style="7"/>
    <col min="17" max="17" width="23.21875" style="7" bestFit="1" customWidth="1"/>
    <col min="18" max="18" width="29.21875" style="7" bestFit="1" customWidth="1"/>
    <col min="19" max="19" width="12.21875" style="7" bestFit="1" customWidth="1"/>
    <col min="20" max="20" width="13.77734375" style="7" bestFit="1" customWidth="1"/>
    <col min="21" max="21" width="14.21875" style="7" bestFit="1" customWidth="1"/>
    <col min="22" max="22" width="12.44140625" style="7" bestFit="1" customWidth="1"/>
    <col min="23" max="23" width="20.21875" style="7" bestFit="1" customWidth="1"/>
    <col min="24" max="24" width="8.21875" style="7" bestFit="1" customWidth="1"/>
    <col min="25" max="16384" width="9.21875" style="7"/>
  </cols>
  <sheetData>
    <row r="1" spans="1:10" x14ac:dyDescent="0.3">
      <c r="B1"/>
    </row>
    <row r="2" spans="1:10" x14ac:dyDescent="0.3">
      <c r="A2" s="16">
        <v>45657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0</v>
      </c>
      <c r="E4" s="2">
        <v>2351896</v>
      </c>
      <c r="F4" s="2">
        <v>25000000</v>
      </c>
      <c r="G4" s="2">
        <v>0</v>
      </c>
      <c r="H4" s="17">
        <v>1.2624061496664647</v>
      </c>
      <c r="I4" s="4">
        <v>7.6315817611291692</v>
      </c>
      <c r="J4" s="10">
        <v>45657</v>
      </c>
    </row>
    <row r="5" spans="1:10" x14ac:dyDescent="0.3">
      <c r="A5" s="1">
        <v>2006</v>
      </c>
      <c r="B5" s="2" t="s">
        <v>39</v>
      </c>
      <c r="C5" s="2">
        <v>0</v>
      </c>
      <c r="D5" s="2">
        <v>0</v>
      </c>
      <c r="E5" s="2">
        <v>206957</v>
      </c>
      <c r="F5" s="2">
        <v>25533001</v>
      </c>
      <c r="G5" s="2">
        <v>1539807</v>
      </c>
      <c r="H5" s="17">
        <v>0.5347141223780647</v>
      </c>
      <c r="I5" s="4">
        <v>-8.947926209780432</v>
      </c>
      <c r="J5" s="10">
        <v>45657</v>
      </c>
    </row>
    <row r="6" spans="1:10" x14ac:dyDescent="0.3">
      <c r="A6" s="1">
        <v>2017</v>
      </c>
      <c r="B6" s="3" t="s">
        <v>44</v>
      </c>
      <c r="C6" s="2">
        <v>0</v>
      </c>
      <c r="D6" s="2">
        <v>1600000</v>
      </c>
      <c r="E6" s="2">
        <v>26375144</v>
      </c>
      <c r="F6" s="2">
        <v>20000000</v>
      </c>
      <c r="G6" s="2">
        <v>2015220</v>
      </c>
      <c r="H6" s="17">
        <v>1.8608620850761997</v>
      </c>
      <c r="I6" s="4">
        <v>11.025021669356395</v>
      </c>
      <c r="J6" s="10">
        <v>45657</v>
      </c>
    </row>
    <row r="7" spans="1:10" x14ac:dyDescent="0.3">
      <c r="A7" s="1">
        <v>2019</v>
      </c>
      <c r="B7" s="3" t="s">
        <v>54</v>
      </c>
      <c r="C7" s="2">
        <v>0</v>
      </c>
      <c r="D7" s="2">
        <v>0</v>
      </c>
      <c r="E7" s="2">
        <v>33430229</v>
      </c>
      <c r="F7" s="2">
        <v>35000000</v>
      </c>
      <c r="G7" s="2">
        <v>4068750</v>
      </c>
      <c r="H7" s="17">
        <v>1.0807914054524146</v>
      </c>
      <c r="I7" s="4">
        <v>2.553378427803632</v>
      </c>
      <c r="J7" s="10">
        <v>45657</v>
      </c>
    </row>
    <row r="8" spans="1:10" x14ac:dyDescent="0.3">
      <c r="A8" s="1">
        <v>2015</v>
      </c>
      <c r="B8" s="3" t="s">
        <v>34</v>
      </c>
      <c r="C8" s="2">
        <v>0</v>
      </c>
      <c r="D8" s="2">
        <v>54382</v>
      </c>
      <c r="E8" s="2">
        <v>11720644</v>
      </c>
      <c r="F8" s="2">
        <v>20000000</v>
      </c>
      <c r="G8" s="2">
        <v>0</v>
      </c>
      <c r="H8" s="17">
        <v>1.5118425499999999</v>
      </c>
      <c r="I8" s="17">
        <v>6.3560629899218846</v>
      </c>
      <c r="J8" s="10">
        <v>45657</v>
      </c>
    </row>
    <row r="9" spans="1:10" x14ac:dyDescent="0.3">
      <c r="A9" s="1">
        <v>2012</v>
      </c>
      <c r="B9" s="2" t="s">
        <v>10</v>
      </c>
      <c r="C9" s="2">
        <v>0</v>
      </c>
      <c r="D9" s="2">
        <v>160574</v>
      </c>
      <c r="E9" s="2">
        <v>8904062</v>
      </c>
      <c r="F9" s="2">
        <v>20000000</v>
      </c>
      <c r="G9" s="2">
        <v>0</v>
      </c>
      <c r="H9" s="17">
        <v>1.3544330969338734</v>
      </c>
      <c r="I9" s="4">
        <v>7.0519787455047167</v>
      </c>
      <c r="J9" s="10">
        <v>45657</v>
      </c>
    </row>
    <row r="10" spans="1:10" x14ac:dyDescent="0.3">
      <c r="A10" s="1">
        <v>2019</v>
      </c>
      <c r="B10" s="2" t="s">
        <v>58</v>
      </c>
      <c r="C10" s="2">
        <v>964330</v>
      </c>
      <c r="D10" s="2">
        <v>2139079</v>
      </c>
      <c r="E10" s="2">
        <v>12603526</v>
      </c>
      <c r="F10" s="2">
        <v>20000000</v>
      </c>
      <c r="G10" s="2">
        <v>5599390</v>
      </c>
      <c r="H10" s="17">
        <v>1.2905115759431416</v>
      </c>
      <c r="I10" s="4">
        <v>12.650603922875492</v>
      </c>
      <c r="J10" s="10">
        <v>45657</v>
      </c>
    </row>
    <row r="11" spans="1:10" x14ac:dyDescent="0.3">
      <c r="A11" s="1">
        <v>2022</v>
      </c>
      <c r="B11" s="2" t="s">
        <v>69</v>
      </c>
      <c r="C11" s="2">
        <v>976071</v>
      </c>
      <c r="D11" s="2">
        <v>57048</v>
      </c>
      <c r="E11" s="2">
        <v>36657294</v>
      </c>
      <c r="F11" s="2">
        <v>50000000</v>
      </c>
      <c r="G11" s="2">
        <v>16797432</v>
      </c>
      <c r="H11" s="17">
        <v>1.0931385086615817</v>
      </c>
      <c r="I11" s="4">
        <v>5.8275742229980887</v>
      </c>
      <c r="J11" s="10">
        <v>45657</v>
      </c>
    </row>
    <row r="12" spans="1:10" x14ac:dyDescent="0.3">
      <c r="A12" s="1">
        <v>2005</v>
      </c>
      <c r="B12" s="2" t="s">
        <v>11</v>
      </c>
      <c r="C12" s="2">
        <v>0</v>
      </c>
      <c r="D12" s="2">
        <v>0</v>
      </c>
      <c r="E12" s="2">
        <v>0</v>
      </c>
      <c r="F12" s="2">
        <v>10000000</v>
      </c>
      <c r="G12" s="2">
        <v>0</v>
      </c>
      <c r="H12" s="17">
        <v>4.702079863348116</v>
      </c>
      <c r="I12" s="4">
        <v>79.6368509667561</v>
      </c>
      <c r="J12" s="10">
        <v>45657</v>
      </c>
    </row>
    <row r="13" spans="1:10" x14ac:dyDescent="0.3">
      <c r="A13" s="1">
        <v>2006</v>
      </c>
      <c r="B13" s="2" t="s">
        <v>48</v>
      </c>
      <c r="C13" s="2">
        <v>0</v>
      </c>
      <c r="D13" s="2">
        <v>0</v>
      </c>
      <c r="E13" s="2">
        <v>59351</v>
      </c>
      <c r="F13" s="2">
        <v>30000000</v>
      </c>
      <c r="G13" s="2">
        <v>33153</v>
      </c>
      <c r="H13" s="17">
        <v>1.2207810485617918</v>
      </c>
      <c r="I13" s="4">
        <v>3.0356219406582952</v>
      </c>
      <c r="J13" s="10">
        <v>45657</v>
      </c>
    </row>
    <row r="14" spans="1:10" x14ac:dyDescent="0.3">
      <c r="A14" s="1">
        <v>2020</v>
      </c>
      <c r="B14" s="2" t="s">
        <v>61</v>
      </c>
      <c r="C14" s="2">
        <v>0</v>
      </c>
      <c r="D14" s="2">
        <v>0</v>
      </c>
      <c r="E14" s="2">
        <v>40859697</v>
      </c>
      <c r="F14" s="2">
        <v>40000000</v>
      </c>
      <c r="G14" s="2">
        <v>10141449</v>
      </c>
      <c r="H14" s="17">
        <v>1.3605664568399172</v>
      </c>
      <c r="I14" s="17">
        <v>10.648363722232856</v>
      </c>
      <c r="J14" s="10">
        <v>45657</v>
      </c>
    </row>
    <row r="15" spans="1:10" x14ac:dyDescent="0.3">
      <c r="A15" s="1">
        <v>2007</v>
      </c>
      <c r="B15" s="2" t="s">
        <v>13</v>
      </c>
      <c r="C15" s="2">
        <v>0</v>
      </c>
      <c r="D15" s="2">
        <v>0</v>
      </c>
      <c r="E15" s="2">
        <v>3094784</v>
      </c>
      <c r="F15" s="2">
        <v>15000000</v>
      </c>
      <c r="G15" s="2">
        <v>0</v>
      </c>
      <c r="H15" s="17">
        <v>1.4631428227412906</v>
      </c>
      <c r="I15" s="4">
        <v>6.7995229474522301</v>
      </c>
      <c r="J15" s="10">
        <v>45657</v>
      </c>
    </row>
    <row r="16" spans="1:10" x14ac:dyDescent="0.3">
      <c r="A16" s="1">
        <v>2012</v>
      </c>
      <c r="B16" s="3" t="s">
        <v>2</v>
      </c>
      <c r="C16" s="2">
        <v>0</v>
      </c>
      <c r="D16" s="2">
        <v>34575</v>
      </c>
      <c r="E16" s="2">
        <v>8933910</v>
      </c>
      <c r="F16" s="2">
        <v>25000000</v>
      </c>
      <c r="G16" s="2">
        <v>0</v>
      </c>
      <c r="H16" s="17">
        <v>1.1349871396000002</v>
      </c>
      <c r="I16" s="4">
        <v>1.5327470270193322</v>
      </c>
      <c r="J16" s="10">
        <v>45657</v>
      </c>
    </row>
    <row r="17" spans="1:10" x14ac:dyDescent="0.3">
      <c r="A17" s="1">
        <v>2022</v>
      </c>
      <c r="B17" s="3" t="s">
        <v>71</v>
      </c>
      <c r="C17" s="2">
        <v>349952</v>
      </c>
      <c r="D17" s="2">
        <v>351688</v>
      </c>
      <c r="E17" s="2">
        <v>68610416</v>
      </c>
      <c r="F17" s="2">
        <v>100000000</v>
      </c>
      <c r="G17" s="2">
        <v>0</v>
      </c>
      <c r="H17" s="17">
        <v>0.70779351109252986</v>
      </c>
      <c r="I17" s="4">
        <v>-14.47555234583584</v>
      </c>
      <c r="J17" s="10">
        <v>45657</v>
      </c>
    </row>
    <row r="18" spans="1:10" x14ac:dyDescent="0.3">
      <c r="A18" s="1">
        <v>2011</v>
      </c>
      <c r="B18" s="3" t="s">
        <v>8</v>
      </c>
      <c r="C18" s="2">
        <v>0</v>
      </c>
      <c r="D18" s="2">
        <v>0</v>
      </c>
      <c r="E18" s="2">
        <v>2852372</v>
      </c>
      <c r="F18" s="2">
        <v>25000000</v>
      </c>
      <c r="G18" s="2">
        <v>518518</v>
      </c>
      <c r="H18" s="17">
        <v>1.1608013451144339</v>
      </c>
      <c r="I18" s="4">
        <v>4.5572180179873412</v>
      </c>
      <c r="J18" s="10">
        <v>45657</v>
      </c>
    </row>
    <row r="19" spans="1:10" x14ac:dyDescent="0.3">
      <c r="A19" s="1">
        <v>2014</v>
      </c>
      <c r="B19" s="2" t="s">
        <v>73</v>
      </c>
      <c r="C19" s="2">
        <v>11250000</v>
      </c>
      <c r="D19" s="2">
        <v>0</v>
      </c>
      <c r="E19" s="2">
        <v>31719156</v>
      </c>
      <c r="F19" s="2">
        <v>75000000</v>
      </c>
      <c r="G19" s="2">
        <v>45000000</v>
      </c>
      <c r="H19" s="17">
        <v>1.0573051848133332</v>
      </c>
      <c r="I19" s="4">
        <v>11.084249997930783</v>
      </c>
      <c r="J19" s="10">
        <v>45657</v>
      </c>
    </row>
    <row r="20" spans="1:10" x14ac:dyDescent="0.3">
      <c r="A20" s="1">
        <v>2023</v>
      </c>
      <c r="B20" s="2" t="s">
        <v>9</v>
      </c>
      <c r="C20" s="2">
        <v>0</v>
      </c>
      <c r="D20" s="2">
        <v>3379195</v>
      </c>
      <c r="E20" s="2">
        <v>12167567</v>
      </c>
      <c r="F20" s="2">
        <v>20000000</v>
      </c>
      <c r="G20" s="2">
        <v>0</v>
      </c>
      <c r="H20" s="17">
        <v>1.1586526744499719</v>
      </c>
      <c r="I20" s="4">
        <v>2.4826939743729293</v>
      </c>
      <c r="J20" s="10">
        <v>45657</v>
      </c>
    </row>
    <row r="21" spans="1:10" x14ac:dyDescent="0.3">
      <c r="A21" s="1">
        <v>2015</v>
      </c>
      <c r="B21" s="2" t="s">
        <v>67</v>
      </c>
      <c r="C21" s="2">
        <v>0</v>
      </c>
      <c r="D21" s="2">
        <v>76515</v>
      </c>
      <c r="E21" s="2">
        <v>31523013</v>
      </c>
      <c r="F21" s="2">
        <v>40000000</v>
      </c>
      <c r="G21" s="2">
        <v>13282134</v>
      </c>
      <c r="H21" s="17">
        <v>1.2593890912455474</v>
      </c>
      <c r="I21" s="4">
        <v>10.430319938521881</v>
      </c>
      <c r="J21" s="10">
        <v>45657</v>
      </c>
    </row>
    <row r="22" spans="1:10" x14ac:dyDescent="0.3">
      <c r="A22" s="1">
        <v>2012</v>
      </c>
      <c r="B22" s="2" t="s">
        <v>6</v>
      </c>
      <c r="C22" s="2">
        <v>0</v>
      </c>
      <c r="D22" s="2">
        <v>242895</v>
      </c>
      <c r="E22" s="2">
        <v>19755332</v>
      </c>
      <c r="F22" s="2">
        <v>20000000</v>
      </c>
      <c r="G22" s="2">
        <v>1398149</v>
      </c>
      <c r="H22" s="17">
        <v>1.495781955264325</v>
      </c>
      <c r="I22" s="4">
        <v>4.3589936807908458</v>
      </c>
      <c r="J22" s="10">
        <v>45657</v>
      </c>
    </row>
    <row r="23" spans="1:10" x14ac:dyDescent="0.3">
      <c r="A23" s="1">
        <v>2021</v>
      </c>
      <c r="B23" s="2" t="s">
        <v>45</v>
      </c>
      <c r="C23" s="2">
        <v>166504</v>
      </c>
      <c r="D23" s="2">
        <v>2216</v>
      </c>
      <c r="E23" s="2">
        <v>11931248</v>
      </c>
      <c r="F23" s="2">
        <v>25000000</v>
      </c>
      <c r="G23" s="2">
        <v>2300785</v>
      </c>
      <c r="H23" s="17">
        <v>0.92251536118444544</v>
      </c>
      <c r="I23" s="4">
        <v>-2.0626184668773639</v>
      </c>
      <c r="J23" s="10">
        <v>45657</v>
      </c>
    </row>
    <row r="24" spans="1:10" x14ac:dyDescent="0.3">
      <c r="A24" s="1">
        <v>2004</v>
      </c>
      <c r="B24" s="3" t="s">
        <v>3</v>
      </c>
      <c r="C24" s="2">
        <v>182069</v>
      </c>
      <c r="D24" s="2">
        <v>1418119</v>
      </c>
      <c r="E24" s="2">
        <v>186770898</v>
      </c>
      <c r="F24" s="2">
        <v>63867553</v>
      </c>
      <c r="G24" s="2">
        <v>0</v>
      </c>
      <c r="H24" s="17">
        <v>2.001938094335808</v>
      </c>
      <c r="I24" s="4">
        <v>6.0887815181315474</v>
      </c>
      <c r="J24" s="10">
        <v>45657</v>
      </c>
    </row>
    <row r="25" spans="1:10" x14ac:dyDescent="0.3">
      <c r="A25" s="1">
        <v>2015</v>
      </c>
      <c r="B25" s="3" t="s">
        <v>4</v>
      </c>
      <c r="C25" s="2">
        <v>17701</v>
      </c>
      <c r="D25" s="2">
        <v>27091</v>
      </c>
      <c r="E25" s="2">
        <v>12842107</v>
      </c>
      <c r="F25" s="2">
        <v>50000000</v>
      </c>
      <c r="G25" s="2">
        <v>0</v>
      </c>
      <c r="H25" s="17">
        <v>0.7873190948269595</v>
      </c>
      <c r="I25" s="4">
        <v>-5.2729697889910554</v>
      </c>
      <c r="J25" s="10">
        <v>45657</v>
      </c>
    </row>
    <row r="26" spans="1:10" x14ac:dyDescent="0.3">
      <c r="A26" s="1">
        <v>2005</v>
      </c>
      <c r="B26" s="3" t="s">
        <v>5</v>
      </c>
      <c r="C26" s="2">
        <v>0</v>
      </c>
      <c r="D26" s="2">
        <v>159</v>
      </c>
      <c r="E26" s="2">
        <v>73446533</v>
      </c>
      <c r="F26" s="2">
        <v>30000000</v>
      </c>
      <c r="G26" s="2">
        <v>0</v>
      </c>
      <c r="H26" s="17">
        <v>2.5082966404854408</v>
      </c>
      <c r="I26" s="4">
        <v>5.0541660331845373</v>
      </c>
      <c r="J26" s="10">
        <v>45657</v>
      </c>
    </row>
    <row r="27" spans="1:10" x14ac:dyDescent="0.3">
      <c r="A27" s="1">
        <v>2019</v>
      </c>
      <c r="B27" s="3" t="s">
        <v>56</v>
      </c>
      <c r="C27" s="2">
        <v>1053143</v>
      </c>
      <c r="D27" s="2">
        <v>1053143</v>
      </c>
      <c r="E27" s="2">
        <v>94086726</v>
      </c>
      <c r="F27" s="2">
        <v>85000000</v>
      </c>
      <c r="G27" s="2">
        <v>0</v>
      </c>
      <c r="H27" s="17">
        <v>1.1471725129928028</v>
      </c>
      <c r="I27" s="4">
        <v>4.7528077242096067</v>
      </c>
      <c r="J27" s="10">
        <v>45657</v>
      </c>
    </row>
    <row r="28" spans="1:10" x14ac:dyDescent="0.3">
      <c r="A28" s="1">
        <v>2008</v>
      </c>
      <c r="B28" s="2" t="s">
        <v>17</v>
      </c>
      <c r="C28" s="2">
        <v>0</v>
      </c>
      <c r="D28" s="2">
        <v>0</v>
      </c>
      <c r="E28" s="2">
        <v>-3335703</v>
      </c>
      <c r="F28" s="2">
        <v>20000000</v>
      </c>
      <c r="G28" s="2">
        <v>0</v>
      </c>
      <c r="H28" s="17">
        <v>2.6646168461274784E-2</v>
      </c>
      <c r="I28" s="4">
        <v>0</v>
      </c>
      <c r="J28" s="10">
        <v>45657</v>
      </c>
    </row>
    <row r="29" spans="1:10" x14ac:dyDescent="0.3">
      <c r="A29" s="1">
        <v>2018</v>
      </c>
      <c r="B29" s="2" t="s">
        <v>70</v>
      </c>
      <c r="C29" s="2">
        <v>3842154</v>
      </c>
      <c r="D29" s="2">
        <v>0</v>
      </c>
      <c r="E29" s="2">
        <v>38414829</v>
      </c>
      <c r="F29" s="2">
        <v>50000000</v>
      </c>
      <c r="G29" s="2">
        <v>10256410</v>
      </c>
      <c r="H29" s="17">
        <v>0.96666395306710695</v>
      </c>
      <c r="I29" s="4">
        <v>-2.2638435307379079</v>
      </c>
      <c r="J29" s="10">
        <v>45657</v>
      </c>
    </row>
    <row r="30" spans="1:10" x14ac:dyDescent="0.3">
      <c r="A30" s="1">
        <v>2022</v>
      </c>
      <c r="B30" s="2" t="s">
        <v>59</v>
      </c>
      <c r="C30" s="2">
        <v>0</v>
      </c>
      <c r="D30" s="2">
        <v>2639020</v>
      </c>
      <c r="E30" s="2">
        <v>40133402</v>
      </c>
      <c r="F30" s="2">
        <v>35000000</v>
      </c>
      <c r="G30" s="2">
        <v>3661640</v>
      </c>
      <c r="H30" s="17">
        <v>1.4580162178505727</v>
      </c>
      <c r="I30" s="4">
        <v>11.528246466200031</v>
      </c>
      <c r="J30" s="10">
        <v>45657</v>
      </c>
    </row>
    <row r="31" spans="1:10" x14ac:dyDescent="0.3">
      <c r="A31" s="1">
        <v>2016</v>
      </c>
      <c r="B31" s="3" t="s">
        <v>35</v>
      </c>
      <c r="C31" s="2">
        <v>928711</v>
      </c>
      <c r="D31" s="2">
        <v>928711</v>
      </c>
      <c r="E31" s="2">
        <v>162315045</v>
      </c>
      <c r="F31" s="2">
        <v>75000000</v>
      </c>
      <c r="G31" s="2">
        <v>0</v>
      </c>
      <c r="H31" s="17">
        <v>2.0810926555542495</v>
      </c>
      <c r="I31" s="4">
        <v>12.66128790671579</v>
      </c>
      <c r="J31" s="10">
        <v>45657</v>
      </c>
    </row>
    <row r="32" spans="1:10" x14ac:dyDescent="0.3">
      <c r="A32" s="1">
        <v>2011</v>
      </c>
      <c r="B32" s="2" t="s">
        <v>19</v>
      </c>
      <c r="C32" s="2">
        <v>0</v>
      </c>
      <c r="D32" s="2">
        <v>0</v>
      </c>
      <c r="E32" s="2">
        <v>21368</v>
      </c>
      <c r="F32" s="2">
        <v>15000000</v>
      </c>
      <c r="G32" s="2">
        <v>0</v>
      </c>
      <c r="H32" s="17">
        <v>1.5504203013388109</v>
      </c>
      <c r="I32" s="4">
        <v>26.345948899307281</v>
      </c>
      <c r="J32" s="10">
        <v>45657</v>
      </c>
    </row>
    <row r="33" spans="1:10" x14ac:dyDescent="0.3">
      <c r="A33" s="1">
        <v>2020</v>
      </c>
      <c r="B33" s="2" t="s">
        <v>74</v>
      </c>
      <c r="C33" s="2">
        <v>4219383</v>
      </c>
      <c r="D33" s="2">
        <v>0</v>
      </c>
      <c r="E33" s="2">
        <v>17385596</v>
      </c>
      <c r="F33" s="2">
        <v>40000000</v>
      </c>
      <c r="G33" s="2">
        <v>21886055</v>
      </c>
      <c r="H33" s="17">
        <v>0.96535430281215306</v>
      </c>
      <c r="I33" s="4">
        <v>-4.3669189650364926</v>
      </c>
      <c r="J33" s="10">
        <v>45657</v>
      </c>
    </row>
    <row r="34" spans="1:10" x14ac:dyDescent="0.3">
      <c r="A34" s="1">
        <v>2023</v>
      </c>
      <c r="B34" s="2" t="s">
        <v>68</v>
      </c>
      <c r="C34" s="2">
        <v>1113304</v>
      </c>
      <c r="D34" s="2">
        <v>0</v>
      </c>
      <c r="E34" s="2">
        <v>23560510</v>
      </c>
      <c r="F34" s="2">
        <v>35437928</v>
      </c>
      <c r="G34" s="2">
        <v>9324494</v>
      </c>
      <c r="H34" s="17">
        <v>0.92008846615263162</v>
      </c>
      <c r="I34" s="4">
        <v>-3.2807037596518485</v>
      </c>
      <c r="J34" s="10">
        <v>45657</v>
      </c>
    </row>
    <row r="35" spans="1:10" x14ac:dyDescent="0.3">
      <c r="A35" s="1">
        <v>2023</v>
      </c>
      <c r="B35" s="2" t="s">
        <v>76</v>
      </c>
      <c r="C35" s="7">
        <v>0</v>
      </c>
      <c r="D35" s="7">
        <v>0</v>
      </c>
      <c r="E35" s="7">
        <v>0</v>
      </c>
      <c r="F35" s="2">
        <v>50000000</v>
      </c>
      <c r="G35" s="2">
        <v>50000000</v>
      </c>
      <c r="J35" s="10">
        <v>45657</v>
      </c>
    </row>
    <row r="36" spans="1:10" x14ac:dyDescent="0.3">
      <c r="A36" s="1">
        <v>2021</v>
      </c>
      <c r="B36" s="2" t="s">
        <v>63</v>
      </c>
      <c r="C36" s="2">
        <v>2500000</v>
      </c>
      <c r="D36" s="2">
        <v>62500</v>
      </c>
      <c r="E36" s="2">
        <v>36492171</v>
      </c>
      <c r="F36" s="2">
        <v>50000000</v>
      </c>
      <c r="G36" s="2">
        <v>13500000</v>
      </c>
      <c r="H36" s="17">
        <v>1.033369519151609</v>
      </c>
      <c r="I36" s="4">
        <v>2.1218861874377604</v>
      </c>
      <c r="J36" s="10">
        <v>45657</v>
      </c>
    </row>
    <row r="37" spans="1:10" x14ac:dyDescent="0.3">
      <c r="A37" s="1">
        <v>2015</v>
      </c>
      <c r="B37" s="3" t="s">
        <v>36</v>
      </c>
      <c r="C37" s="2">
        <v>628664</v>
      </c>
      <c r="D37" s="2">
        <v>628664</v>
      </c>
      <c r="E37" s="2">
        <v>64163648</v>
      </c>
      <c r="F37" s="2">
        <v>50000000</v>
      </c>
      <c r="G37" s="2">
        <v>0</v>
      </c>
      <c r="H37" s="17">
        <v>1.4994813270866254</v>
      </c>
      <c r="I37" s="4">
        <v>5.9750975202417456</v>
      </c>
      <c r="J37" s="10">
        <v>45657</v>
      </c>
    </row>
    <row r="38" spans="1:10" x14ac:dyDescent="0.3">
      <c r="A38" s="1">
        <v>2024</v>
      </c>
      <c r="B38" s="3" t="s">
        <v>79</v>
      </c>
      <c r="C38" s="2">
        <v>0</v>
      </c>
      <c r="D38" s="2">
        <v>0</v>
      </c>
      <c r="E38" s="2">
        <v>0</v>
      </c>
      <c r="F38" s="2">
        <v>35000000</v>
      </c>
      <c r="G38" s="2">
        <v>35000000</v>
      </c>
      <c r="H38" s="17"/>
      <c r="I38" s="4"/>
      <c r="J38" s="10">
        <v>45657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76350358</v>
      </c>
      <c r="F39" s="2">
        <v>50000000</v>
      </c>
      <c r="G39" s="2">
        <v>0</v>
      </c>
      <c r="H39" s="17">
        <v>1.5270071669999998</v>
      </c>
      <c r="I39" s="4">
        <v>4.8173674491225782</v>
      </c>
      <c r="J39" s="10">
        <v>45657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46370</v>
      </c>
      <c r="E40" s="2">
        <v>11009732</v>
      </c>
      <c r="F40" s="2">
        <v>40000000</v>
      </c>
      <c r="G40" s="2">
        <v>750435</v>
      </c>
      <c r="H40" s="17">
        <v>0.97366397225703094</v>
      </c>
      <c r="I40" s="4">
        <v>-0.42742323085197542</v>
      </c>
      <c r="J40" s="10">
        <v>45657</v>
      </c>
    </row>
    <row r="41" spans="1:10" x14ac:dyDescent="0.3">
      <c r="A41" s="1">
        <v>2006</v>
      </c>
      <c r="B41" s="2" t="s">
        <v>20</v>
      </c>
      <c r="C41" s="2">
        <v>0</v>
      </c>
      <c r="D41" s="2">
        <v>0</v>
      </c>
      <c r="E41" s="2">
        <v>390920</v>
      </c>
      <c r="F41" s="2">
        <v>30000000</v>
      </c>
      <c r="G41" s="2">
        <v>0</v>
      </c>
      <c r="H41" s="17">
        <v>0.47234300033333332</v>
      </c>
      <c r="I41" s="4">
        <v>-6.6856102626310809</v>
      </c>
      <c r="J41" s="10">
        <v>45657</v>
      </c>
    </row>
    <row r="42" spans="1:10" x14ac:dyDescent="0.3">
      <c r="A42" s="1">
        <v>2013</v>
      </c>
      <c r="B42" s="2" t="s">
        <v>22</v>
      </c>
      <c r="C42" s="2">
        <v>0</v>
      </c>
      <c r="D42" s="2">
        <v>0</v>
      </c>
      <c r="E42" s="2">
        <v>928305</v>
      </c>
      <c r="F42" s="2">
        <v>24474342</v>
      </c>
      <c r="G42" s="2">
        <v>0</v>
      </c>
      <c r="H42" s="17">
        <v>1.3769817849091532</v>
      </c>
      <c r="I42" s="4">
        <v>8.429658278220419</v>
      </c>
      <c r="J42" s="10">
        <v>45657</v>
      </c>
    </row>
    <row r="43" spans="1:10" x14ac:dyDescent="0.3">
      <c r="A43" s="1">
        <v>2022</v>
      </c>
      <c r="B43" s="2" t="s">
        <v>72</v>
      </c>
      <c r="C43" s="2">
        <v>2134835</v>
      </c>
      <c r="D43" s="2">
        <v>170817</v>
      </c>
      <c r="E43" s="2">
        <v>13921101</v>
      </c>
      <c r="F43" s="2">
        <v>50000000</v>
      </c>
      <c r="G43" s="2">
        <v>34576738</v>
      </c>
      <c r="H43" s="17">
        <v>0.91367947973651753</v>
      </c>
      <c r="I43" s="4">
        <v>-9.7551976433820631</v>
      </c>
      <c r="J43" s="10">
        <v>45657</v>
      </c>
    </row>
    <row r="44" spans="1:10" x14ac:dyDescent="0.3">
      <c r="A44" s="1">
        <v>2006</v>
      </c>
      <c r="B44" s="2" t="s">
        <v>24</v>
      </c>
      <c r="C44" s="2">
        <v>0</v>
      </c>
      <c r="D44" s="2">
        <v>0</v>
      </c>
      <c r="E44" s="2">
        <v>453768</v>
      </c>
      <c r="F44" s="2">
        <v>25000000</v>
      </c>
      <c r="G44" s="2">
        <v>0</v>
      </c>
      <c r="H44" s="17">
        <v>0.71216661954160132</v>
      </c>
      <c r="I44" s="4">
        <v>-3.6756740023932921</v>
      </c>
      <c r="J44" s="10">
        <v>45657</v>
      </c>
    </row>
    <row r="45" spans="1:10" x14ac:dyDescent="0.3">
      <c r="A45" s="1">
        <v>2009</v>
      </c>
      <c r="B45" s="2" t="s">
        <v>25</v>
      </c>
      <c r="C45" s="2">
        <v>0</v>
      </c>
      <c r="D45" s="2">
        <v>0</v>
      </c>
      <c r="E45" s="2">
        <v>8673719</v>
      </c>
      <c r="F45" s="2">
        <v>25000000</v>
      </c>
      <c r="G45" s="2">
        <v>609663</v>
      </c>
      <c r="H45" s="17">
        <v>1.619404162970018</v>
      </c>
      <c r="I45" s="4">
        <v>7.9244445197279356</v>
      </c>
      <c r="J45" s="10">
        <v>45657</v>
      </c>
    </row>
    <row r="46" spans="1:10" x14ac:dyDescent="0.3">
      <c r="A46" s="1">
        <v>2019</v>
      </c>
      <c r="B46" s="2" t="s">
        <v>60</v>
      </c>
      <c r="C46" s="2">
        <v>201446</v>
      </c>
      <c r="D46" s="2">
        <v>0</v>
      </c>
      <c r="E46" s="2">
        <v>39270847</v>
      </c>
      <c r="F46" s="2">
        <v>50000000</v>
      </c>
      <c r="G46" s="2">
        <v>3245958</v>
      </c>
      <c r="H46" s="17">
        <v>0.8406391686947623</v>
      </c>
      <c r="I46" s="4">
        <v>-7.5044382903525442</v>
      </c>
      <c r="J46" s="10">
        <v>45657</v>
      </c>
    </row>
    <row r="47" spans="1:10" x14ac:dyDescent="0.3">
      <c r="A47" s="1">
        <v>2015</v>
      </c>
      <c r="B47" s="2" t="s">
        <v>77</v>
      </c>
      <c r="C47" s="2">
        <v>5924236</v>
      </c>
      <c r="D47" s="2">
        <v>0</v>
      </c>
      <c r="E47" s="2">
        <v>12215728</v>
      </c>
      <c r="F47" s="2">
        <v>50000000</v>
      </c>
      <c r="G47" s="2">
        <v>37608276</v>
      </c>
      <c r="H47" s="17">
        <v>0.9870683853191049</v>
      </c>
      <c r="I47" s="4">
        <v>-2.2774656029251661</v>
      </c>
      <c r="J47" s="10">
        <v>45657</v>
      </c>
    </row>
    <row r="48" spans="1:10" x14ac:dyDescent="0.3">
      <c r="A48" s="1">
        <v>2024</v>
      </c>
      <c r="B48" s="2" t="s">
        <v>78</v>
      </c>
      <c r="C48" s="2">
        <v>0</v>
      </c>
      <c r="D48" s="2">
        <v>0</v>
      </c>
      <c r="E48" s="2">
        <v>0</v>
      </c>
      <c r="F48" s="2">
        <v>35000000</v>
      </c>
      <c r="G48" s="2">
        <v>0</v>
      </c>
      <c r="H48" s="17"/>
      <c r="I48" s="4"/>
      <c r="J48" s="10">
        <v>45657</v>
      </c>
    </row>
    <row r="49" spans="1:11" x14ac:dyDescent="0.3">
      <c r="A49" s="1">
        <v>2022</v>
      </c>
      <c r="B49" s="2" t="s">
        <v>66</v>
      </c>
      <c r="C49" s="2">
        <v>2504902</v>
      </c>
      <c r="D49" s="2">
        <v>2341060</v>
      </c>
      <c r="E49" s="2">
        <v>19277476</v>
      </c>
      <c r="F49" s="2">
        <v>35000000</v>
      </c>
      <c r="G49" s="2">
        <v>14632196</v>
      </c>
      <c r="H49" s="17">
        <v>1.1295741666410424</v>
      </c>
      <c r="I49" s="4">
        <v>11.052724120129476</v>
      </c>
      <c r="J49" s="10">
        <v>45657</v>
      </c>
    </row>
    <row r="50" spans="1:11" x14ac:dyDescent="0.3">
      <c r="A50" s="8"/>
      <c r="B50" s="13" t="s">
        <v>41</v>
      </c>
      <c r="C50" s="9">
        <f>SUM(C4:C49)</f>
        <v>38957405</v>
      </c>
      <c r="D50" s="9">
        <f t="shared" ref="D50:G50" si="0">SUM(D4:D49)</f>
        <v>17413821</v>
      </c>
      <c r="E50" s="9">
        <f>SUM(E4:E49)</f>
        <v>1292545682</v>
      </c>
      <c r="F50" s="9">
        <f t="shared" si="0"/>
        <v>1739312824</v>
      </c>
      <c r="G50" s="9">
        <f t="shared" si="0"/>
        <v>337746652</v>
      </c>
      <c r="H50" s="17"/>
      <c r="I50" s="4"/>
      <c r="J50" s="10"/>
    </row>
    <row r="51" spans="1:11" x14ac:dyDescent="0.3">
      <c r="C51" s="15"/>
      <c r="H51"/>
      <c r="J51" s="10"/>
    </row>
    <row r="52" spans="1:11" x14ac:dyDescent="0.3">
      <c r="A52" s="27" t="s">
        <v>37</v>
      </c>
      <c r="B52" s="27"/>
    </row>
    <row r="53" spans="1:11" x14ac:dyDescent="0.3">
      <c r="A53" s="27" t="s">
        <v>40</v>
      </c>
      <c r="B53" s="27"/>
      <c r="E53"/>
      <c r="H53" s="12"/>
      <c r="I53" s="12"/>
    </row>
    <row r="54" spans="1:11" x14ac:dyDescent="0.3">
      <c r="A54" s="27" t="s">
        <v>42</v>
      </c>
      <c r="B54" s="27"/>
      <c r="J54" s="12"/>
    </row>
    <row r="55" spans="1:11" x14ac:dyDescent="0.3">
      <c r="A55" s="27"/>
      <c r="B55" s="27"/>
    </row>
    <row r="56" spans="1:11" x14ac:dyDescent="0.3">
      <c r="A56" s="19"/>
      <c r="B56" s="19"/>
    </row>
    <row r="57" spans="1:11" x14ac:dyDescent="0.3">
      <c r="K57" s="8"/>
    </row>
    <row r="58" spans="1:11" x14ac:dyDescent="0.3">
      <c r="K58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8AF0-A8BF-428B-914C-375FD83F36BD}">
  <dimension ref="A1:M57"/>
  <sheetViews>
    <sheetView workbookViewId="0">
      <pane ySplit="2" topLeftCell="A36" activePane="bottomLeft" state="frozen"/>
      <selection activeCell="F18" sqref="F18"/>
      <selection pane="bottomLeft" activeCell="F18" sqref="F1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44834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3336770</v>
      </c>
      <c r="F4" s="2">
        <v>25000000</v>
      </c>
      <c r="G4" s="2">
        <v>0</v>
      </c>
      <c r="H4" s="17">
        <v>1.3181447069061296</v>
      </c>
      <c r="I4" s="17">
        <v>9.1446123840211335</v>
      </c>
      <c r="J4" s="10">
        <v>44834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201621</v>
      </c>
      <c r="F5" s="2">
        <v>25533001</v>
      </c>
      <c r="G5" s="2">
        <v>1457851</v>
      </c>
      <c r="H5" s="17">
        <v>-9.0708369886290043</v>
      </c>
      <c r="I5" s="4">
        <v>0.53447577290969961</v>
      </c>
      <c r="J5" s="10">
        <v>44834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26839705</v>
      </c>
      <c r="F6" s="2">
        <v>20000000</v>
      </c>
      <c r="G6" s="2">
        <v>2511719</v>
      </c>
      <c r="H6" s="17">
        <v>1.7988217606318475</v>
      </c>
      <c r="I6" s="4">
        <v>15.076307971011516</v>
      </c>
      <c r="J6" s="10">
        <v>44834</v>
      </c>
    </row>
    <row r="7" spans="1:13" x14ac:dyDescent="0.3">
      <c r="A7" s="1">
        <v>2019</v>
      </c>
      <c r="B7" s="3" t="s">
        <v>54</v>
      </c>
      <c r="C7" s="2">
        <v>1531250</v>
      </c>
      <c r="D7" s="2">
        <v>0</v>
      </c>
      <c r="E7" s="2">
        <v>23835102</v>
      </c>
      <c r="F7" s="2">
        <v>35000000</v>
      </c>
      <c r="G7" s="2">
        <v>15443750</v>
      </c>
      <c r="H7" s="17">
        <v>1.2187971420850112</v>
      </c>
      <c r="I7" s="4">
        <v>11.589139571545282</v>
      </c>
      <c r="J7" s="10">
        <v>44834</v>
      </c>
    </row>
    <row r="8" spans="1:13" x14ac:dyDescent="0.3">
      <c r="A8" s="1">
        <v>2015</v>
      </c>
      <c r="B8" s="3" t="s">
        <v>34</v>
      </c>
      <c r="C8" s="2">
        <v>0</v>
      </c>
      <c r="D8" s="2">
        <v>125568</v>
      </c>
      <c r="E8" s="2">
        <v>21366186</v>
      </c>
      <c r="F8" s="2">
        <v>20000000</v>
      </c>
      <c r="G8" s="2">
        <v>0</v>
      </c>
      <c r="H8" s="17">
        <v>1.80452675</v>
      </c>
      <c r="I8" s="4">
        <v>10.5239011158883</v>
      </c>
      <c r="J8" s="10">
        <v>44834</v>
      </c>
    </row>
    <row r="9" spans="1:13" x14ac:dyDescent="0.3">
      <c r="A9" s="1">
        <v>2012</v>
      </c>
      <c r="B9" s="3" t="s">
        <v>10</v>
      </c>
      <c r="C9" s="2">
        <v>51937</v>
      </c>
      <c r="D9" s="2">
        <v>171683</v>
      </c>
      <c r="E9" s="2">
        <v>17467090</v>
      </c>
      <c r="F9" s="2">
        <v>20000000</v>
      </c>
      <c r="G9" s="2">
        <v>1736636</v>
      </c>
      <c r="H9" s="17">
        <v>10.20953562007767</v>
      </c>
      <c r="I9" s="4">
        <v>1.477926532248671</v>
      </c>
      <c r="J9" s="10">
        <v>44834</v>
      </c>
    </row>
    <row r="10" spans="1:13" x14ac:dyDescent="0.3">
      <c r="A10" s="1">
        <v>2019</v>
      </c>
      <c r="B10" s="3" t="s">
        <v>58</v>
      </c>
      <c r="C10" s="2">
        <v>1574416</v>
      </c>
      <c r="D10" s="2">
        <v>98401</v>
      </c>
      <c r="E10" s="2">
        <v>8431935</v>
      </c>
      <c r="F10" s="2">
        <v>20000000</v>
      </c>
      <c r="G10" s="2">
        <v>11492723</v>
      </c>
      <c r="H10" s="17">
        <v>11.147282954104853</v>
      </c>
      <c r="I10" s="4">
        <v>1.1279063482572125</v>
      </c>
      <c r="J10" s="10">
        <v>44834</v>
      </c>
    </row>
    <row r="11" spans="1:13" x14ac:dyDescent="0.3">
      <c r="A11" s="21">
        <v>2021</v>
      </c>
      <c r="B11" s="3" t="s">
        <v>69</v>
      </c>
      <c r="C11" s="2">
        <v>8215993</v>
      </c>
      <c r="D11" s="2">
        <v>0</v>
      </c>
      <c r="E11" s="2">
        <v>8967747</v>
      </c>
      <c r="F11" s="2">
        <v>50000000</v>
      </c>
      <c r="G11" s="2">
        <v>41784007</v>
      </c>
      <c r="H11" s="17">
        <v>9.3411790098952387</v>
      </c>
      <c r="I11" s="4">
        <v>1.0914988608193799</v>
      </c>
      <c r="J11" s="10">
        <v>44834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7687235</v>
      </c>
      <c r="F12" s="2">
        <v>10000000</v>
      </c>
      <c r="G12" s="2">
        <v>5885919</v>
      </c>
      <c r="H12" s="17">
        <v>79.638775565746386</v>
      </c>
      <c r="I12" s="4">
        <v>4.4973986230868928</v>
      </c>
      <c r="J12" s="10">
        <v>44834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951975</v>
      </c>
      <c r="F13" s="2">
        <v>30000000</v>
      </c>
      <c r="G13" s="2">
        <v>33153</v>
      </c>
      <c r="H13" s="17">
        <v>3.010654808558999</v>
      </c>
      <c r="I13" s="4">
        <v>1.2177212816886696</v>
      </c>
      <c r="J13" s="10">
        <v>44834</v>
      </c>
    </row>
    <row r="14" spans="1:13" x14ac:dyDescent="0.3">
      <c r="A14" s="1">
        <v>2020</v>
      </c>
      <c r="B14" s="3" t="s">
        <v>61</v>
      </c>
      <c r="C14" s="2">
        <v>3159756</v>
      </c>
      <c r="D14" s="2">
        <v>0</v>
      </c>
      <c r="E14" s="2">
        <v>33693283</v>
      </c>
      <c r="F14" s="2">
        <v>40000000</v>
      </c>
      <c r="G14" s="2">
        <v>12431128</v>
      </c>
      <c r="H14" s="17">
        <v>21.38250931637835</v>
      </c>
      <c r="I14" s="4">
        <v>1.2221494411469049</v>
      </c>
      <c r="J14" s="10">
        <v>44834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6185005</v>
      </c>
      <c r="F15" s="2">
        <v>15000000</v>
      </c>
      <c r="G15" s="2">
        <v>0</v>
      </c>
      <c r="H15" s="17">
        <v>8.5264123593892016</v>
      </c>
      <c r="I15" s="4">
        <v>1.6484737070551616</v>
      </c>
      <c r="J15" s="10">
        <v>44834</v>
      </c>
    </row>
    <row r="16" spans="1:13" x14ac:dyDescent="0.3">
      <c r="A16" s="1">
        <v>2012</v>
      </c>
      <c r="B16" s="3" t="s">
        <v>2</v>
      </c>
      <c r="C16" s="2">
        <v>0</v>
      </c>
      <c r="D16" s="2">
        <v>51863</v>
      </c>
      <c r="E16" s="2">
        <v>19438451</v>
      </c>
      <c r="F16" s="2">
        <v>25000000</v>
      </c>
      <c r="G16" s="2">
        <v>0</v>
      </c>
      <c r="H16" s="17">
        <v>1.4235539395999999</v>
      </c>
      <c r="I16" s="4">
        <v>4.6518002876764664</v>
      </c>
      <c r="J16" s="10">
        <v>44834</v>
      </c>
    </row>
    <row r="17" spans="1:10" x14ac:dyDescent="0.3">
      <c r="A17" s="1">
        <v>2007</v>
      </c>
      <c r="B17" s="3" t="s">
        <v>14</v>
      </c>
      <c r="C17" s="2">
        <v>0</v>
      </c>
      <c r="D17" s="2">
        <v>0</v>
      </c>
      <c r="E17" s="2">
        <v>30462</v>
      </c>
      <c r="F17" s="2">
        <v>30000000</v>
      </c>
      <c r="G17" s="2">
        <v>1023167</v>
      </c>
      <c r="H17" s="17">
        <v>-11.47755929398433</v>
      </c>
      <c r="I17" s="4">
        <v>0.44468209064018566</v>
      </c>
      <c r="J17" s="10">
        <v>44834</v>
      </c>
    </row>
    <row r="18" spans="1:10" x14ac:dyDescent="0.3">
      <c r="A18" s="1">
        <v>2022</v>
      </c>
      <c r="B18" s="20" t="s">
        <v>71</v>
      </c>
      <c r="C18" s="2">
        <v>50000000</v>
      </c>
      <c r="D18" s="2">
        <v>513416</v>
      </c>
      <c r="E18" s="2">
        <v>50066150</v>
      </c>
      <c r="F18" s="2">
        <v>100000000</v>
      </c>
      <c r="G18" s="2">
        <v>50000000</v>
      </c>
      <c r="H18" s="17">
        <v>1.0115913254</v>
      </c>
      <c r="I18" s="4">
        <v>1.1719446114268006</v>
      </c>
      <c r="J18" s="10">
        <v>44834</v>
      </c>
    </row>
    <row r="19" spans="1:10" x14ac:dyDescent="0.3">
      <c r="A19" s="1">
        <v>2011</v>
      </c>
      <c r="B19" s="2" t="s">
        <v>7</v>
      </c>
      <c r="C19" s="2">
        <v>0</v>
      </c>
      <c r="D19" s="2">
        <v>0</v>
      </c>
      <c r="E19" s="2">
        <v>2040111</v>
      </c>
      <c r="F19" s="2">
        <v>25000000</v>
      </c>
      <c r="G19" s="2">
        <v>0</v>
      </c>
      <c r="H19" s="17">
        <v>2.300076007882883</v>
      </c>
      <c r="I19" s="4">
        <v>21.627188981852829</v>
      </c>
      <c r="J19" s="10">
        <v>44834</v>
      </c>
    </row>
    <row r="20" spans="1:10" x14ac:dyDescent="0.3">
      <c r="A20" s="1">
        <v>2014</v>
      </c>
      <c r="B20" s="2" t="s">
        <v>8</v>
      </c>
      <c r="C20" s="2">
        <v>0</v>
      </c>
      <c r="D20" s="2">
        <v>0</v>
      </c>
      <c r="E20" s="2">
        <v>9420202</v>
      </c>
      <c r="F20" s="2">
        <v>25000000</v>
      </c>
      <c r="G20" s="2">
        <v>518518</v>
      </c>
      <c r="H20" s="17">
        <v>1.3559433570469857</v>
      </c>
      <c r="I20" s="4">
        <v>9.0144284581446179</v>
      </c>
      <c r="J20" s="10">
        <v>44834</v>
      </c>
    </row>
    <row r="21" spans="1:10" x14ac:dyDescent="0.3">
      <c r="A21" s="1">
        <v>2022</v>
      </c>
      <c r="B21" s="2" t="s">
        <v>73</v>
      </c>
      <c r="C21" s="2">
        <v>0</v>
      </c>
      <c r="D21" s="2">
        <v>1224161</v>
      </c>
      <c r="E21" s="2">
        <v>0</v>
      </c>
      <c r="F21" s="2">
        <v>75000000</v>
      </c>
      <c r="G21" s="2">
        <v>75000000</v>
      </c>
      <c r="H21" s="17">
        <v>0</v>
      </c>
      <c r="I21" s="4">
        <v>0</v>
      </c>
      <c r="J21" s="10">
        <v>44834</v>
      </c>
    </row>
    <row r="22" spans="1:10" x14ac:dyDescent="0.3">
      <c r="A22" s="1">
        <v>2015</v>
      </c>
      <c r="B22" s="2" t="s">
        <v>9</v>
      </c>
      <c r="C22" s="2">
        <v>5060499</v>
      </c>
      <c r="D22" s="2">
        <v>172449</v>
      </c>
      <c r="E22" s="2">
        <v>16544347</v>
      </c>
      <c r="F22" s="2">
        <v>20000000</v>
      </c>
      <c r="G22" s="2">
        <v>0</v>
      </c>
      <c r="H22" s="17">
        <v>1.2083385122132593</v>
      </c>
      <c r="I22" s="4">
        <v>4.191250619566822</v>
      </c>
      <c r="J22" s="10">
        <v>44834</v>
      </c>
    </row>
    <row r="23" spans="1:10" x14ac:dyDescent="0.3">
      <c r="A23" s="1">
        <v>2021</v>
      </c>
      <c r="B23" s="2" t="s">
        <v>67</v>
      </c>
      <c r="C23" s="2">
        <v>86873</v>
      </c>
      <c r="D23" s="2">
        <v>1139871</v>
      </c>
      <c r="E23" s="2">
        <v>32950126</v>
      </c>
      <c r="F23" s="2">
        <v>40000000</v>
      </c>
      <c r="G23" s="2">
        <v>14799711</v>
      </c>
      <c r="H23" s="17">
        <v>1.3876374569190371</v>
      </c>
      <c r="I23" s="4">
        <v>40.41764576774505</v>
      </c>
      <c r="J23" s="10">
        <v>44834</v>
      </c>
    </row>
    <row r="24" spans="1:10" x14ac:dyDescent="0.3">
      <c r="A24" s="1">
        <v>2012</v>
      </c>
      <c r="B24" s="2" t="s">
        <v>6</v>
      </c>
      <c r="C24" s="2">
        <v>0</v>
      </c>
      <c r="D24" s="2">
        <v>87442</v>
      </c>
      <c r="E24" s="2">
        <v>19418899</v>
      </c>
      <c r="F24" s="2">
        <v>20000000</v>
      </c>
      <c r="G24" s="2">
        <v>1398149</v>
      </c>
      <c r="H24" s="17">
        <v>1.3567826695061505</v>
      </c>
      <c r="I24" s="4">
        <v>4.0262656750897907</v>
      </c>
      <c r="J24" s="10">
        <v>44834</v>
      </c>
    </row>
    <row r="25" spans="1:10" x14ac:dyDescent="0.3">
      <c r="A25" s="1">
        <v>2018</v>
      </c>
      <c r="B25" s="2" t="s">
        <v>45</v>
      </c>
      <c r="C25" s="2">
        <v>3205128</v>
      </c>
      <c r="D25" s="2">
        <v>0</v>
      </c>
      <c r="E25" s="2">
        <v>17583889</v>
      </c>
      <c r="F25" s="2">
        <v>25000000</v>
      </c>
      <c r="G25" s="2">
        <v>3282464</v>
      </c>
      <c r="H25" s="17">
        <v>1.0841453630800715</v>
      </c>
      <c r="I25" s="4">
        <v>2.9493913216180667</v>
      </c>
      <c r="J25" s="10">
        <v>44834</v>
      </c>
    </row>
    <row r="26" spans="1:10" x14ac:dyDescent="0.3">
      <c r="A26" s="1">
        <v>2004</v>
      </c>
      <c r="B26" s="2" t="s">
        <v>3</v>
      </c>
      <c r="C26" s="2">
        <v>1859271</v>
      </c>
      <c r="D26" s="2">
        <v>1756005</v>
      </c>
      <c r="E26" s="2">
        <v>253815077</v>
      </c>
      <c r="F26" s="2">
        <v>63867553</v>
      </c>
      <c r="G26" s="2">
        <v>0</v>
      </c>
      <c r="H26" s="17">
        <v>2.4055535408399593</v>
      </c>
      <c r="I26" s="4">
        <v>8.2489850367540427</v>
      </c>
      <c r="J26" s="10">
        <v>44834</v>
      </c>
    </row>
    <row r="27" spans="1:10" x14ac:dyDescent="0.3">
      <c r="A27" s="1">
        <v>2015</v>
      </c>
      <c r="B27" s="2" t="s">
        <v>4</v>
      </c>
      <c r="C27" s="2">
        <v>52043</v>
      </c>
      <c r="D27" s="2">
        <v>108607</v>
      </c>
      <c r="E27" s="2">
        <v>34093215</v>
      </c>
      <c r="F27" s="2">
        <v>50000000</v>
      </c>
      <c r="G27" s="2">
        <v>0</v>
      </c>
      <c r="H27" s="17">
        <v>1.1931393639869601</v>
      </c>
      <c r="I27" s="4">
        <v>4.1232523769168639</v>
      </c>
      <c r="J27" s="10">
        <v>44834</v>
      </c>
    </row>
    <row r="28" spans="1:10" x14ac:dyDescent="0.3">
      <c r="A28" s="1">
        <v>2005</v>
      </c>
      <c r="B28" s="2" t="s">
        <v>5</v>
      </c>
      <c r="C28" s="2">
        <v>0</v>
      </c>
      <c r="D28" s="2">
        <v>0</v>
      </c>
      <c r="E28" s="2">
        <v>93812022</v>
      </c>
      <c r="F28" s="2">
        <v>30000000</v>
      </c>
      <c r="G28" s="2">
        <v>0</v>
      </c>
      <c r="H28" s="17">
        <v>3.17766407345376</v>
      </c>
      <c r="I28" s="4">
        <v>7.2049987637854862</v>
      </c>
      <c r="J28" s="10">
        <v>44834</v>
      </c>
    </row>
    <row r="29" spans="1:10" x14ac:dyDescent="0.3">
      <c r="A29" s="1">
        <v>2019</v>
      </c>
      <c r="B29" s="2" t="s">
        <v>56</v>
      </c>
      <c r="C29" s="2">
        <v>658327</v>
      </c>
      <c r="D29" s="2">
        <v>658327</v>
      </c>
      <c r="E29" s="2">
        <v>66965958</v>
      </c>
      <c r="F29" s="2">
        <v>60000000</v>
      </c>
      <c r="G29" s="2">
        <v>0</v>
      </c>
      <c r="H29" s="17">
        <v>1.1901649875704616</v>
      </c>
      <c r="I29" s="4">
        <v>9.2474168639281373</v>
      </c>
      <c r="J29" s="10">
        <v>44834</v>
      </c>
    </row>
    <row r="30" spans="1:10" x14ac:dyDescent="0.3">
      <c r="A30" s="1">
        <v>2008</v>
      </c>
      <c r="B30" s="2" t="s">
        <v>17</v>
      </c>
      <c r="C30" s="2">
        <v>0</v>
      </c>
      <c r="D30" s="2">
        <v>0</v>
      </c>
      <c r="E30" s="2">
        <v>-2116736</v>
      </c>
      <c r="F30" s="2">
        <v>20000000</v>
      </c>
      <c r="G30" s="2">
        <v>0</v>
      </c>
      <c r="H30" s="17">
        <v>0</v>
      </c>
      <c r="I30" s="4">
        <v>8.5571354603919458E-2</v>
      </c>
      <c r="J30" s="10">
        <v>44834</v>
      </c>
    </row>
    <row r="31" spans="1:10" x14ac:dyDescent="0.3">
      <c r="A31" s="1">
        <v>2021</v>
      </c>
      <c r="B31" s="2" t="s">
        <v>70</v>
      </c>
      <c r="C31" s="2">
        <v>0</v>
      </c>
      <c r="D31" s="2">
        <v>0</v>
      </c>
      <c r="E31" s="2">
        <v>9518214</v>
      </c>
      <c r="F31" s="2">
        <v>50000000</v>
      </c>
      <c r="G31" s="2">
        <v>39743590</v>
      </c>
      <c r="H31" s="17">
        <v>0.92802582964536584</v>
      </c>
      <c r="I31" s="4">
        <v>-11.11970629562007</v>
      </c>
      <c r="J31" s="10">
        <v>44834</v>
      </c>
    </row>
    <row r="32" spans="1:10" x14ac:dyDescent="0.3">
      <c r="A32" s="1">
        <v>2020</v>
      </c>
      <c r="B32" s="2" t="s">
        <v>59</v>
      </c>
      <c r="C32" s="2">
        <v>1762683</v>
      </c>
      <c r="D32" s="2">
        <v>0</v>
      </c>
      <c r="E32" s="2">
        <v>39019171</v>
      </c>
      <c r="F32" s="2">
        <v>35000000</v>
      </c>
      <c r="G32" s="2">
        <v>6300660</v>
      </c>
      <c r="H32" s="17">
        <v>1.380848632839808</v>
      </c>
      <c r="I32" s="4">
        <v>24.162764254663905</v>
      </c>
      <c r="J32" s="10">
        <v>44834</v>
      </c>
    </row>
    <row r="33" spans="1:10" x14ac:dyDescent="0.3">
      <c r="A33" s="1">
        <v>2016</v>
      </c>
      <c r="B33" s="2" t="s">
        <v>35</v>
      </c>
      <c r="C33" s="2">
        <v>667987</v>
      </c>
      <c r="D33" s="2">
        <v>-240250</v>
      </c>
      <c r="E33" s="2">
        <v>179181268</v>
      </c>
      <c r="F33" s="2">
        <v>75000000</v>
      </c>
      <c r="G33" s="2">
        <v>0</v>
      </c>
      <c r="H33" s="17">
        <v>2.2172023752449026</v>
      </c>
      <c r="I33" s="4">
        <v>19.159420189175648</v>
      </c>
      <c r="J33" s="10">
        <v>44834</v>
      </c>
    </row>
    <row r="34" spans="1:10" x14ac:dyDescent="0.3">
      <c r="A34" s="1">
        <v>2011</v>
      </c>
      <c r="B34" s="2" t="s">
        <v>18</v>
      </c>
      <c r="C34" s="2">
        <v>0</v>
      </c>
      <c r="D34" s="2">
        <v>0</v>
      </c>
      <c r="E34" s="2">
        <v>49438</v>
      </c>
      <c r="F34" s="2">
        <v>15000000</v>
      </c>
      <c r="G34" s="2">
        <v>0</v>
      </c>
      <c r="H34" s="17">
        <v>50.15591774125425</v>
      </c>
      <c r="I34" s="4">
        <v>1.7556217262533462</v>
      </c>
      <c r="J34" s="10">
        <v>44834</v>
      </c>
    </row>
    <row r="35" spans="1:10" x14ac:dyDescent="0.3">
      <c r="A35" s="1">
        <v>2011</v>
      </c>
      <c r="B35" s="2" t="s">
        <v>19</v>
      </c>
      <c r="C35" s="2">
        <v>0</v>
      </c>
      <c r="D35" s="2">
        <v>0</v>
      </c>
      <c r="E35" s="2">
        <v>77355</v>
      </c>
      <c r="F35" s="2">
        <v>15000000</v>
      </c>
      <c r="G35" s="2">
        <v>0</v>
      </c>
      <c r="H35" s="17">
        <v>26.344032488360792</v>
      </c>
      <c r="I35" s="4">
        <v>1.5487841397737168</v>
      </c>
      <c r="J35" s="10">
        <v>44834</v>
      </c>
    </row>
    <row r="36" spans="1:10" x14ac:dyDescent="0.3">
      <c r="A36" s="1">
        <v>2020</v>
      </c>
      <c r="B36" s="2" t="s">
        <v>68</v>
      </c>
      <c r="C36" s="2">
        <v>0</v>
      </c>
      <c r="D36" s="2">
        <v>0</v>
      </c>
      <c r="E36" s="2">
        <v>15239358</v>
      </c>
      <c r="F36" s="2">
        <v>35437928</v>
      </c>
      <c r="G36" s="2">
        <v>18416644</v>
      </c>
      <c r="H36" s="17">
        <v>1.0038828445911701</v>
      </c>
      <c r="I36" s="4">
        <v>0.33627652116585693</v>
      </c>
      <c r="J36" s="10">
        <v>44834</v>
      </c>
    </row>
    <row r="37" spans="1:10" x14ac:dyDescent="0.3">
      <c r="A37" s="1">
        <v>2020</v>
      </c>
      <c r="B37" s="2" t="s">
        <v>63</v>
      </c>
      <c r="C37" s="2">
        <v>5000000</v>
      </c>
      <c r="D37" s="2">
        <v>454862</v>
      </c>
      <c r="E37" s="2">
        <v>14897743</v>
      </c>
      <c r="F37" s="2">
        <v>50000000</v>
      </c>
      <c r="G37" s="2">
        <v>37500000</v>
      </c>
      <c r="H37" s="17">
        <v>90.208305687145824</v>
      </c>
      <c r="I37" s="17">
        <v>1.1972756103300346</v>
      </c>
      <c r="J37" s="10">
        <v>44834</v>
      </c>
    </row>
    <row r="38" spans="1:10" x14ac:dyDescent="0.3">
      <c r="A38" s="1">
        <v>2015</v>
      </c>
      <c r="B38" s="2" t="s">
        <v>36</v>
      </c>
      <c r="C38" s="2">
        <v>703611</v>
      </c>
      <c r="D38" s="2">
        <v>703611</v>
      </c>
      <c r="E38" s="2">
        <v>71268368</v>
      </c>
      <c r="F38" s="2">
        <v>50000000</v>
      </c>
      <c r="G38" s="2">
        <v>0</v>
      </c>
      <c r="H38" s="17">
        <v>1.6975643047746525</v>
      </c>
      <c r="I38" s="4">
        <v>9.3568648887642389</v>
      </c>
      <c r="J38" s="10">
        <v>44834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92962712</v>
      </c>
      <c r="F39" s="2">
        <v>50000000</v>
      </c>
      <c r="G39" s="2">
        <v>0</v>
      </c>
      <c r="H39" s="17">
        <v>1.8592542372</v>
      </c>
      <c r="I39" s="4">
        <v>9.6292449460352092</v>
      </c>
      <c r="J39" s="10">
        <v>44834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19499141</v>
      </c>
      <c r="F40" s="2">
        <v>40000000</v>
      </c>
      <c r="G40" s="2">
        <v>750435</v>
      </c>
      <c r="H40" s="17">
        <v>1.9385125126018421</v>
      </c>
      <c r="I40" s="4">
        <v>1.1290134416488362</v>
      </c>
      <c r="J40" s="10">
        <v>44834</v>
      </c>
    </row>
    <row r="41" spans="1:10" x14ac:dyDescent="0.3">
      <c r="A41" s="1">
        <v>2004</v>
      </c>
      <c r="B41" s="2" t="s">
        <v>51</v>
      </c>
      <c r="C41" s="2">
        <v>0</v>
      </c>
      <c r="D41" s="2">
        <v>0</v>
      </c>
      <c r="E41" s="2">
        <v>34830</v>
      </c>
      <c r="F41" s="2">
        <v>10000000</v>
      </c>
      <c r="G41" s="2">
        <v>68213</v>
      </c>
      <c r="H41" s="17">
        <v>-2.3327648911408705E-2</v>
      </c>
      <c r="I41" s="4">
        <v>0.99925136066581388</v>
      </c>
      <c r="J41" s="10">
        <v>44834</v>
      </c>
    </row>
    <row r="42" spans="1:10" x14ac:dyDescent="0.3">
      <c r="A42" s="1">
        <v>2015</v>
      </c>
      <c r="B42" s="2" t="s">
        <v>38</v>
      </c>
      <c r="C42" s="2">
        <v>6299808</v>
      </c>
      <c r="D42" s="2">
        <v>0</v>
      </c>
      <c r="E42" s="2">
        <v>83326</v>
      </c>
      <c r="F42" s="2">
        <v>28531885</v>
      </c>
      <c r="G42" s="2">
        <v>1088817</v>
      </c>
      <c r="H42" s="17">
        <v>1.4450625816656424</v>
      </c>
      <c r="I42" s="4">
        <v>15.52117413605214</v>
      </c>
      <c r="J42" s="10">
        <v>44834</v>
      </c>
    </row>
    <row r="43" spans="1:10" x14ac:dyDescent="0.3">
      <c r="A43" s="1">
        <v>2006</v>
      </c>
      <c r="B43" s="2" t="s">
        <v>20</v>
      </c>
      <c r="C43" s="2">
        <v>0</v>
      </c>
      <c r="D43" s="2">
        <v>0</v>
      </c>
      <c r="E43" s="2">
        <v>353455</v>
      </c>
      <c r="F43" s="2">
        <v>30000000</v>
      </c>
      <c r="G43" s="2">
        <v>0</v>
      </c>
      <c r="H43" s="17">
        <v>-6.7638657790499597</v>
      </c>
      <c r="I43" s="4">
        <v>0.47109417266666664</v>
      </c>
      <c r="J43" s="10">
        <v>44834</v>
      </c>
    </row>
    <row r="44" spans="1:10" x14ac:dyDescent="0.3">
      <c r="A44" s="1">
        <v>2013</v>
      </c>
      <c r="B44" s="2" t="s">
        <v>22</v>
      </c>
      <c r="C44" s="2">
        <v>0</v>
      </c>
      <c r="D44" s="2">
        <v>0</v>
      </c>
      <c r="E44" s="2">
        <v>3518012</v>
      </c>
      <c r="F44" s="2">
        <v>24474342</v>
      </c>
      <c r="G44" s="2">
        <v>0</v>
      </c>
      <c r="H44" s="17">
        <v>9.2135689039056103</v>
      </c>
      <c r="I44" s="4">
        <v>1.4253780954099533</v>
      </c>
      <c r="J44" s="10">
        <v>44834</v>
      </c>
    </row>
    <row r="45" spans="1:10" x14ac:dyDescent="0.3">
      <c r="A45" s="1">
        <v>2021</v>
      </c>
      <c r="B45" s="2" t="s">
        <v>72</v>
      </c>
      <c r="C45" s="2">
        <v>0</v>
      </c>
      <c r="D45" s="2">
        <v>0</v>
      </c>
      <c r="E45" s="2">
        <v>-668428</v>
      </c>
      <c r="F45" s="2">
        <v>50000000</v>
      </c>
      <c r="G45" s="2">
        <v>50000000</v>
      </c>
      <c r="H45" s="17">
        <v>0</v>
      </c>
      <c r="I45" s="4" t="s">
        <v>62</v>
      </c>
      <c r="J45" s="10">
        <v>44834</v>
      </c>
    </row>
    <row r="46" spans="1:10" x14ac:dyDescent="0.3">
      <c r="A46" s="1">
        <v>2006</v>
      </c>
      <c r="B46" s="2" t="s">
        <v>24</v>
      </c>
      <c r="C46" s="2">
        <v>0</v>
      </c>
      <c r="D46" s="2">
        <v>0</v>
      </c>
      <c r="E46" s="2">
        <v>912805</v>
      </c>
      <c r="F46" s="2">
        <v>25000000</v>
      </c>
      <c r="G46" s="2">
        <v>0</v>
      </c>
      <c r="H46" s="17">
        <v>-3.6024213403965777</v>
      </c>
      <c r="I46" s="4">
        <v>0.71800073937357867</v>
      </c>
      <c r="J46" s="10">
        <v>44834</v>
      </c>
    </row>
    <row r="47" spans="1:10" x14ac:dyDescent="0.3">
      <c r="A47" s="21">
        <v>2009</v>
      </c>
      <c r="B47" s="2" t="s">
        <v>25</v>
      </c>
      <c r="C47" s="2">
        <v>0</v>
      </c>
      <c r="D47" s="2">
        <v>0</v>
      </c>
      <c r="E47" s="2">
        <v>10132366</v>
      </c>
      <c r="F47" s="2">
        <v>25000000</v>
      </c>
      <c r="G47" s="2">
        <v>1884390</v>
      </c>
      <c r="H47" s="17">
        <v>8.367106204311515</v>
      </c>
      <c r="I47" s="4">
        <v>1.6016570912526442</v>
      </c>
      <c r="J47" s="10">
        <v>44834</v>
      </c>
    </row>
    <row r="48" spans="1:10" x14ac:dyDescent="0.3">
      <c r="A48" s="1">
        <v>2020</v>
      </c>
      <c r="B48" s="2" t="s">
        <v>60</v>
      </c>
      <c r="C48" s="2">
        <v>0</v>
      </c>
      <c r="D48" s="2">
        <v>0</v>
      </c>
      <c r="E48" s="2">
        <v>29021938</v>
      </c>
      <c r="F48" s="2">
        <v>50000000</v>
      </c>
      <c r="G48" s="2">
        <v>26445172</v>
      </c>
      <c r="H48" s="17">
        <v>1.2321014613224941</v>
      </c>
      <c r="I48" s="4">
        <v>29.297230756173278</v>
      </c>
      <c r="J48" s="10">
        <v>44834</v>
      </c>
    </row>
    <row r="49" spans="1:11" x14ac:dyDescent="0.3">
      <c r="A49" s="21">
        <v>2021</v>
      </c>
      <c r="B49" s="2" t="s">
        <v>66</v>
      </c>
      <c r="C49" s="2">
        <v>0</v>
      </c>
      <c r="D49" s="2">
        <v>1827467</v>
      </c>
      <c r="E49" s="2">
        <v>712745</v>
      </c>
      <c r="F49" s="2">
        <v>35000000</v>
      </c>
      <c r="G49" s="2">
        <v>32666667</v>
      </c>
      <c r="H49" s="17">
        <v>11.311499883838039</v>
      </c>
      <c r="I49" s="4">
        <v>1.0886623255231893</v>
      </c>
      <c r="J49" s="10">
        <v>44834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f>SUM(C4:C49)</f>
        <v>89889582</v>
      </c>
      <c r="D51" s="9">
        <f t="shared" ref="D51:F51" si="0">SUM(D4:D49)</f>
        <v>8853483</v>
      </c>
      <c r="E51" s="9">
        <f t="shared" si="0"/>
        <v>1258839644</v>
      </c>
      <c r="F51" s="23">
        <f t="shared" si="0"/>
        <v>1612844709</v>
      </c>
      <c r="G51" s="9">
        <f>SUM(G4:G49)</f>
        <v>453663483</v>
      </c>
      <c r="H51" s="17">
        <v>1.36</v>
      </c>
      <c r="I51" s="4">
        <v>5.7652000000000001</v>
      </c>
      <c r="J51" s="10">
        <v>44834</v>
      </c>
    </row>
    <row r="52" spans="1:11" x14ac:dyDescent="0.3">
      <c r="C52" s="15"/>
      <c r="H52"/>
    </row>
    <row r="53" spans="1:11" x14ac:dyDescent="0.3">
      <c r="A53" s="27" t="s">
        <v>37</v>
      </c>
      <c r="B53" s="27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  <c r="K56" s="8"/>
    </row>
    <row r="57" spans="1:11" x14ac:dyDescent="0.3">
      <c r="A57" s="19"/>
      <c r="B57" s="19"/>
      <c r="K57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1A10-1D07-4D4A-A2D4-B11865EAC9C3}">
  <dimension ref="A1:M56"/>
  <sheetViews>
    <sheetView workbookViewId="0">
      <pane ySplit="2" topLeftCell="A42" activePane="bottomLeft" state="frozen"/>
      <selection activeCell="F18" sqref="F18"/>
      <selection pane="bottomLeft" activeCell="F18" sqref="F1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44742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3340695</v>
      </c>
      <c r="F4" s="2">
        <v>25000000</v>
      </c>
      <c r="G4" s="2">
        <v>0</v>
      </c>
      <c r="H4" s="17">
        <v>1.3183983324427899</v>
      </c>
      <c r="I4" s="17">
        <v>9.2342556826821021</v>
      </c>
      <c r="J4" s="10">
        <v>44742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268817</v>
      </c>
      <c r="E5" s="2">
        <v>203658</v>
      </c>
      <c r="F5" s="2">
        <v>25533001</v>
      </c>
      <c r="G5" s="2">
        <v>1559178</v>
      </c>
      <c r="H5" s="17">
        <v>0.53456674276801464</v>
      </c>
      <c r="I5" s="4">
        <v>-9.0772721950751922</v>
      </c>
      <c r="J5" s="10">
        <v>44742</v>
      </c>
    </row>
    <row r="6" spans="1:13" x14ac:dyDescent="0.3">
      <c r="A6" s="1">
        <v>2017</v>
      </c>
      <c r="B6" s="3" t="s">
        <v>44</v>
      </c>
      <c r="C6" s="2">
        <v>0</v>
      </c>
      <c r="D6" s="2">
        <v>600000</v>
      </c>
      <c r="E6" s="2">
        <v>27196026</v>
      </c>
      <c r="F6" s="2">
        <v>20000000</v>
      </c>
      <c r="G6" s="2">
        <v>2015220</v>
      </c>
      <c r="H6" s="17">
        <v>1.8182911275245259</v>
      </c>
      <c r="I6" s="4">
        <v>16.175548432362863</v>
      </c>
      <c r="J6" s="10">
        <v>44742</v>
      </c>
    </row>
    <row r="7" spans="1:13" x14ac:dyDescent="0.3">
      <c r="A7" s="1">
        <v>2019</v>
      </c>
      <c r="B7" s="3" t="s">
        <v>54</v>
      </c>
      <c r="C7" s="2">
        <v>0</v>
      </c>
      <c r="D7" s="2">
        <v>0</v>
      </c>
      <c r="E7" s="2">
        <v>22573503</v>
      </c>
      <c r="F7" s="2">
        <v>35000000</v>
      </c>
      <c r="G7" s="2">
        <v>16975000</v>
      </c>
      <c r="H7" s="17">
        <v>1.2523441414646326</v>
      </c>
      <c r="I7" s="4">
        <v>14.202270075654933</v>
      </c>
      <c r="J7" s="10">
        <v>44742</v>
      </c>
    </row>
    <row r="8" spans="1:13" x14ac:dyDescent="0.3">
      <c r="A8" s="1">
        <v>2015</v>
      </c>
      <c r="B8" s="3" t="s">
        <v>34</v>
      </c>
      <c r="C8" s="2">
        <v>0</v>
      </c>
      <c r="D8" s="2">
        <v>92837</v>
      </c>
      <c r="E8" s="2">
        <v>21761307</v>
      </c>
      <c r="F8" s="2">
        <v>20000000</v>
      </c>
      <c r="G8" s="2">
        <v>0</v>
      </c>
      <c r="H8" s="17">
        <v>1.7732327999999999</v>
      </c>
      <c r="I8" s="4">
        <v>10.478220159638752</v>
      </c>
      <c r="J8" s="10">
        <v>44742</v>
      </c>
    </row>
    <row r="9" spans="1:13" x14ac:dyDescent="0.3">
      <c r="A9" s="1">
        <v>2012</v>
      </c>
      <c r="B9" s="3" t="s">
        <v>10</v>
      </c>
      <c r="C9" s="2">
        <v>92444</v>
      </c>
      <c r="D9" s="2">
        <v>211682</v>
      </c>
      <c r="E9" s="2">
        <v>17966700</v>
      </c>
      <c r="F9" s="2">
        <v>20000000</v>
      </c>
      <c r="G9" s="2">
        <v>1788573</v>
      </c>
      <c r="H9" s="17">
        <v>1.494999613131849</v>
      </c>
      <c r="I9" s="4">
        <v>10.75682624292611</v>
      </c>
      <c r="J9" s="10">
        <v>44742</v>
      </c>
    </row>
    <row r="10" spans="1:13" x14ac:dyDescent="0.3">
      <c r="A10" s="1">
        <v>2019</v>
      </c>
      <c r="B10" s="3" t="s">
        <v>58</v>
      </c>
      <c r="C10" s="2">
        <v>0</v>
      </c>
      <c r="D10" s="2">
        <v>0</v>
      </c>
      <c r="E10" s="2">
        <v>7019854</v>
      </c>
      <c r="F10" s="2">
        <v>20000000</v>
      </c>
      <c r="G10" s="2">
        <v>13067139</v>
      </c>
      <c r="H10" s="17">
        <v>1.1697699436768396</v>
      </c>
      <c r="I10" s="4">
        <v>14.805955777606172</v>
      </c>
      <c r="J10" s="10">
        <v>44742</v>
      </c>
    </row>
    <row r="11" spans="1:13" x14ac:dyDescent="0.3">
      <c r="A11" s="2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44742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8261028</v>
      </c>
      <c r="F12" s="2">
        <v>10000000</v>
      </c>
      <c r="G12" s="2">
        <v>5885919</v>
      </c>
      <c r="H12" s="17">
        <v>4.624446809427134</v>
      </c>
      <c r="I12" s="4">
        <v>79.64284521768306</v>
      </c>
      <c r="J12" s="10">
        <v>44742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1024450</v>
      </c>
      <c r="F13" s="2">
        <v>30000000</v>
      </c>
      <c r="G13" s="2">
        <v>33153</v>
      </c>
      <c r="H13" s="17">
        <v>1.2161939995551772</v>
      </c>
      <c r="I13" s="4">
        <v>2.997205437968864</v>
      </c>
      <c r="J13" s="10">
        <v>44742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0</v>
      </c>
      <c r="E14" s="2">
        <v>28991643</v>
      </c>
      <c r="F14" s="2">
        <v>40000000</v>
      </c>
      <c r="G14" s="2">
        <v>15590884</v>
      </c>
      <c r="H14" s="17">
        <v>1.187738283609358</v>
      </c>
      <c r="I14" s="4">
        <v>21.487592338461404</v>
      </c>
      <c r="J14" s="10">
        <v>44742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67593</v>
      </c>
      <c r="E15" s="2">
        <v>6587989</v>
      </c>
      <c r="F15" s="2">
        <v>15000000</v>
      </c>
      <c r="G15" s="2">
        <v>0</v>
      </c>
      <c r="H15" s="17">
        <v>1.6726420047543686</v>
      </c>
      <c r="I15" s="4">
        <v>8.7590704686340217</v>
      </c>
      <c r="J15" s="10">
        <v>44742</v>
      </c>
    </row>
    <row r="16" spans="1:13" x14ac:dyDescent="0.3">
      <c r="A16" s="1">
        <v>2012</v>
      </c>
      <c r="B16" s="3" t="s">
        <v>2</v>
      </c>
      <c r="C16" s="2">
        <v>0</v>
      </c>
      <c r="D16" s="2">
        <v>3461293</v>
      </c>
      <c r="E16" s="2">
        <v>20065606</v>
      </c>
      <c r="F16" s="2">
        <v>25000000</v>
      </c>
      <c r="G16" s="2">
        <v>0</v>
      </c>
      <c r="H16" s="17">
        <v>1.4465656195999999</v>
      </c>
      <c r="I16" s="4">
        <v>4.9439955478236319</v>
      </c>
      <c r="J16" s="10">
        <v>44742</v>
      </c>
    </row>
    <row r="17" spans="1:10" x14ac:dyDescent="0.3">
      <c r="A17" s="1">
        <v>2007</v>
      </c>
      <c r="B17" s="20" t="s">
        <v>14</v>
      </c>
      <c r="C17" s="2">
        <v>0</v>
      </c>
      <c r="D17" s="2">
        <v>0</v>
      </c>
      <c r="E17" s="2">
        <v>30462</v>
      </c>
      <c r="F17" s="2">
        <v>30000000</v>
      </c>
      <c r="G17" s="2">
        <v>1023167</v>
      </c>
      <c r="H17" s="17">
        <v>0.44468209064018566</v>
      </c>
      <c r="I17" s="4">
        <v>-11.479709935973492</v>
      </c>
      <c r="J17" s="10">
        <v>44742</v>
      </c>
    </row>
    <row r="18" spans="1:10" x14ac:dyDescent="0.3">
      <c r="A18" s="1">
        <v>2022</v>
      </c>
      <c r="B18" s="2" t="s">
        <v>71</v>
      </c>
      <c r="C18" s="2">
        <v>0</v>
      </c>
      <c r="D18" s="2">
        <v>0</v>
      </c>
      <c r="E18" s="2">
        <v>0</v>
      </c>
      <c r="F18" s="2">
        <v>100000000</v>
      </c>
      <c r="G18" s="2">
        <v>100000000</v>
      </c>
      <c r="H18" s="17">
        <v>0</v>
      </c>
      <c r="I18" s="4">
        <v>0</v>
      </c>
      <c r="J18" s="10">
        <v>44742</v>
      </c>
    </row>
    <row r="19" spans="1:10" x14ac:dyDescent="0.3">
      <c r="A19" s="1">
        <v>2011</v>
      </c>
      <c r="B19" s="2" t="s">
        <v>7</v>
      </c>
      <c r="C19" s="2">
        <v>0</v>
      </c>
      <c r="D19" s="2">
        <v>0</v>
      </c>
      <c r="E19" s="2">
        <v>2021014</v>
      </c>
      <c r="F19" s="2">
        <v>25000000</v>
      </c>
      <c r="G19" s="2">
        <v>0</v>
      </c>
      <c r="H19" s="17">
        <v>2.2993591535285285</v>
      </c>
      <c r="I19" s="4">
        <v>21.642526575138632</v>
      </c>
      <c r="J19" s="10">
        <v>44742</v>
      </c>
    </row>
    <row r="20" spans="1:10" x14ac:dyDescent="0.3">
      <c r="A20" s="1">
        <v>2014</v>
      </c>
      <c r="B20" s="2" t="s">
        <v>8</v>
      </c>
      <c r="C20" s="2">
        <v>0</v>
      </c>
      <c r="D20" s="2">
        <v>114278</v>
      </c>
      <c r="E20" s="2">
        <v>9526017</v>
      </c>
      <c r="F20" s="2">
        <v>25000000</v>
      </c>
      <c r="G20" s="2">
        <v>518518</v>
      </c>
      <c r="H20" s="17">
        <v>1.3595210804031408</v>
      </c>
      <c r="I20" s="4">
        <v>9.2131374240792105</v>
      </c>
      <c r="J20" s="10">
        <v>44742</v>
      </c>
    </row>
    <row r="21" spans="1:10" x14ac:dyDescent="0.3">
      <c r="A21" s="1">
        <v>2015</v>
      </c>
      <c r="B21" s="2" t="s">
        <v>9</v>
      </c>
      <c r="C21" s="2">
        <v>0</v>
      </c>
      <c r="D21" s="2">
        <v>586577</v>
      </c>
      <c r="E21" s="2">
        <v>17302855</v>
      </c>
      <c r="F21" s="2">
        <v>20000000</v>
      </c>
      <c r="G21" s="2">
        <v>0</v>
      </c>
      <c r="H21" s="17">
        <v>1.1851461503019078</v>
      </c>
      <c r="I21" s="4">
        <v>3.9186097359484195</v>
      </c>
      <c r="J21" s="10">
        <v>44742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379014</v>
      </c>
      <c r="E22" s="2">
        <v>26461796</v>
      </c>
      <c r="F22" s="2">
        <v>40000000</v>
      </c>
      <c r="G22" s="2">
        <v>19308747</v>
      </c>
      <c r="H22" s="17">
        <v>1.4020369694278856</v>
      </c>
      <c r="I22" s="4">
        <v>44.289120852254314</v>
      </c>
      <c r="J22" s="10">
        <v>44742</v>
      </c>
    </row>
    <row r="23" spans="1:10" x14ac:dyDescent="0.3">
      <c r="A23" s="1">
        <v>2012</v>
      </c>
      <c r="B23" s="2" t="s">
        <v>6</v>
      </c>
      <c r="C23" s="2">
        <v>0</v>
      </c>
      <c r="D23" s="2">
        <v>82584</v>
      </c>
      <c r="E23" s="2">
        <v>19466518</v>
      </c>
      <c r="F23" s="2">
        <v>20000000</v>
      </c>
      <c r="G23" s="2">
        <v>1398149</v>
      </c>
      <c r="H23" s="17">
        <v>1.3546418610434434</v>
      </c>
      <c r="I23" s="4">
        <v>4.108023913822878</v>
      </c>
      <c r="J23" s="10">
        <v>44742</v>
      </c>
    </row>
    <row r="24" spans="1:10" x14ac:dyDescent="0.3">
      <c r="A24" s="1">
        <v>2018</v>
      </c>
      <c r="B24" s="2" t="s">
        <v>45</v>
      </c>
      <c r="C24" s="2">
        <v>85508</v>
      </c>
      <c r="D24" s="2">
        <v>205362</v>
      </c>
      <c r="E24" s="2">
        <v>19218479</v>
      </c>
      <c r="F24" s="2">
        <v>25000000</v>
      </c>
      <c r="G24" s="2">
        <v>3333094</v>
      </c>
      <c r="H24" s="17">
        <v>1.1105397287871719</v>
      </c>
      <c r="I24" s="4">
        <v>4.0941810931704348</v>
      </c>
      <c r="J24" s="10">
        <v>44742</v>
      </c>
    </row>
    <row r="25" spans="1:10" x14ac:dyDescent="0.3">
      <c r="A25" s="1">
        <v>2004</v>
      </c>
      <c r="B25" s="2" t="s">
        <v>3</v>
      </c>
      <c r="C25" s="2">
        <v>1850649</v>
      </c>
      <c r="D25" s="2">
        <v>1878657</v>
      </c>
      <c r="E25" s="2">
        <v>250337647</v>
      </c>
      <c r="F25" s="2">
        <v>63867553</v>
      </c>
      <c r="G25" s="2">
        <v>0</v>
      </c>
      <c r="H25" s="17">
        <v>2.4000044029309295</v>
      </c>
      <c r="I25" s="4">
        <v>8.289247847682212</v>
      </c>
      <c r="J25" s="10">
        <v>44742</v>
      </c>
    </row>
    <row r="26" spans="1:10" x14ac:dyDescent="0.3">
      <c r="A26" s="1">
        <v>2015</v>
      </c>
      <c r="B26" s="2" t="s">
        <v>4</v>
      </c>
      <c r="C26" s="2">
        <v>51875</v>
      </c>
      <c r="D26" s="2">
        <v>108641</v>
      </c>
      <c r="E26" s="2">
        <v>34695618</v>
      </c>
      <c r="F26" s="2">
        <v>50000000</v>
      </c>
      <c r="G26" s="2">
        <v>0</v>
      </c>
      <c r="H26" s="17">
        <v>1.2039179357468275</v>
      </c>
      <c r="I26" s="4">
        <v>4.457775115220608</v>
      </c>
      <c r="J26" s="10">
        <v>44742</v>
      </c>
    </row>
    <row r="27" spans="1:10" x14ac:dyDescent="0.3">
      <c r="A27" s="1">
        <v>2005</v>
      </c>
      <c r="B27" s="2" t="s">
        <v>5</v>
      </c>
      <c r="C27" s="2">
        <v>0</v>
      </c>
      <c r="D27" s="2">
        <v>0</v>
      </c>
      <c r="E27" s="2">
        <v>95223473</v>
      </c>
      <c r="F27" s="2">
        <v>30000000</v>
      </c>
      <c r="G27" s="2">
        <v>0</v>
      </c>
      <c r="H27" s="17">
        <v>3.2240599909370826</v>
      </c>
      <c r="I27" s="4">
        <v>7.4065110208508589</v>
      </c>
      <c r="J27" s="10">
        <v>44742</v>
      </c>
    </row>
    <row r="28" spans="1:10" x14ac:dyDescent="0.3">
      <c r="A28" s="1">
        <v>2019</v>
      </c>
      <c r="B28" s="2" t="s">
        <v>56</v>
      </c>
      <c r="C28" s="2">
        <v>4556203</v>
      </c>
      <c r="D28" s="2">
        <v>665066</v>
      </c>
      <c r="E28" s="2">
        <v>65731670</v>
      </c>
      <c r="F28" s="2">
        <v>60000000</v>
      </c>
      <c r="G28" s="2">
        <v>0</v>
      </c>
      <c r="H28" s="17">
        <v>1.1716800333333333</v>
      </c>
      <c r="I28" s="4">
        <v>9.4559487260931885</v>
      </c>
      <c r="J28" s="10">
        <v>44742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-1894613</v>
      </c>
      <c r="F29" s="2">
        <v>20000000</v>
      </c>
      <c r="G29" s="2">
        <v>0</v>
      </c>
      <c r="H29" s="17">
        <v>9.630883898336752E-2</v>
      </c>
      <c r="I29" s="4">
        <v>0</v>
      </c>
      <c r="J29" s="10">
        <v>44742</v>
      </c>
    </row>
    <row r="30" spans="1:10" x14ac:dyDescent="0.3">
      <c r="A30" s="1">
        <v>2021</v>
      </c>
      <c r="B30" s="2" t="s">
        <v>70</v>
      </c>
      <c r="C30" s="2">
        <v>3846154</v>
      </c>
      <c r="D30" s="2">
        <v>0</v>
      </c>
      <c r="E30" s="2">
        <v>6558460</v>
      </c>
      <c r="F30" s="2">
        <v>50000000</v>
      </c>
      <c r="G30" s="2">
        <v>42948718</v>
      </c>
      <c r="H30" s="17">
        <v>0.93010889143186526</v>
      </c>
      <c r="I30" s="4">
        <v>-9.5366772438924219</v>
      </c>
      <c r="J30" s="10">
        <v>44742</v>
      </c>
    </row>
    <row r="31" spans="1:10" x14ac:dyDescent="0.3">
      <c r="A31" s="1">
        <v>2020</v>
      </c>
      <c r="B31" s="2" t="s">
        <v>59</v>
      </c>
      <c r="C31" s="2">
        <v>4288407</v>
      </c>
      <c r="D31" s="2">
        <v>230914</v>
      </c>
      <c r="E31" s="2">
        <v>38572134</v>
      </c>
      <c r="F31" s="2">
        <v>35000000</v>
      </c>
      <c r="G31" s="2">
        <v>6300660</v>
      </c>
      <c r="H31" s="17">
        <v>1.3652720751065155</v>
      </c>
      <c r="I31" s="4">
        <v>28.224415772300571</v>
      </c>
      <c r="J31" s="10">
        <v>44742</v>
      </c>
    </row>
    <row r="32" spans="1:10" x14ac:dyDescent="0.3">
      <c r="A32" s="1">
        <v>2016</v>
      </c>
      <c r="B32" s="2" t="s">
        <v>35</v>
      </c>
      <c r="C32" s="2">
        <v>26555370</v>
      </c>
      <c r="D32" s="2">
        <v>667987</v>
      </c>
      <c r="E32" s="2">
        <v>170620011</v>
      </c>
      <c r="F32" s="2">
        <v>75000000</v>
      </c>
      <c r="G32" s="2">
        <v>0</v>
      </c>
      <c r="H32" s="17">
        <v>2.1375943717786217</v>
      </c>
      <c r="I32" s="4">
        <v>19.166111499227156</v>
      </c>
      <c r="J32" s="10">
        <v>44742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49723</v>
      </c>
      <c r="F33" s="2">
        <v>15000000</v>
      </c>
      <c r="G33" s="2">
        <v>0</v>
      </c>
      <c r="H33" s="17">
        <v>1.7556419742480716</v>
      </c>
      <c r="I33" s="4">
        <v>50.156622121815353</v>
      </c>
      <c r="J33" s="10">
        <v>44742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25806</v>
      </c>
      <c r="E34" s="2">
        <v>28348</v>
      </c>
      <c r="F34" s="2">
        <v>15000000</v>
      </c>
      <c r="G34" s="2">
        <v>0</v>
      </c>
      <c r="H34" s="17">
        <v>1.5450970394922714</v>
      </c>
      <c r="I34" s="4">
        <v>26.317861040112135</v>
      </c>
      <c r="J34" s="10">
        <v>44742</v>
      </c>
    </row>
    <row r="35" spans="1:10" x14ac:dyDescent="0.3">
      <c r="A35" s="1">
        <v>2020</v>
      </c>
      <c r="B35" s="2" t="s">
        <v>68</v>
      </c>
      <c r="C35" s="2">
        <v>1894150</v>
      </c>
      <c r="D35" s="2">
        <v>0</v>
      </c>
      <c r="E35" s="2">
        <v>14764005</v>
      </c>
      <c r="F35" s="2">
        <v>35437928</v>
      </c>
      <c r="G35" s="2">
        <v>21544403</v>
      </c>
      <c r="H35" s="17">
        <v>1.1003353800282989</v>
      </c>
      <c r="I35" s="4">
        <v>9.3565560747219223</v>
      </c>
      <c r="J35" s="10">
        <v>44742</v>
      </c>
    </row>
    <row r="36" spans="1:10" x14ac:dyDescent="0.3">
      <c r="A36" s="1">
        <v>2020</v>
      </c>
      <c r="B36" s="2" t="s">
        <v>63</v>
      </c>
      <c r="C36" s="2">
        <v>2500000</v>
      </c>
      <c r="D36" s="2">
        <v>0</v>
      </c>
      <c r="E36" s="2">
        <v>10392673</v>
      </c>
      <c r="F36" s="2">
        <v>50000000</v>
      </c>
      <c r="G36" s="2">
        <v>42500000</v>
      </c>
      <c r="H36" s="17">
        <v>1.2891348561022893</v>
      </c>
      <c r="I36" s="17">
        <v>204.29592050613388</v>
      </c>
      <c r="J36" s="10">
        <v>44742</v>
      </c>
    </row>
    <row r="37" spans="1:10" x14ac:dyDescent="0.3">
      <c r="A37" s="1">
        <v>2015</v>
      </c>
      <c r="B37" s="2" t="s">
        <v>36</v>
      </c>
      <c r="C37" s="2">
        <v>0</v>
      </c>
      <c r="D37" s="2">
        <v>688577</v>
      </c>
      <c r="E37" s="2">
        <v>71308181</v>
      </c>
      <c r="F37" s="2">
        <v>50000000</v>
      </c>
      <c r="G37" s="2">
        <v>0</v>
      </c>
      <c r="H37" s="17">
        <v>1.7081768538</v>
      </c>
      <c r="I37" s="4">
        <v>9.7092769551755609</v>
      </c>
      <c r="J37" s="10">
        <v>44742</v>
      </c>
    </row>
    <row r="38" spans="1:10" x14ac:dyDescent="0.3">
      <c r="A38" s="1">
        <v>2015</v>
      </c>
      <c r="B38" s="2" t="s">
        <v>46</v>
      </c>
      <c r="C38" s="2">
        <v>0</v>
      </c>
      <c r="D38" s="2">
        <v>0</v>
      </c>
      <c r="E38" s="2">
        <v>92539485</v>
      </c>
      <c r="F38" s="2">
        <v>50000000</v>
      </c>
      <c r="G38" s="2">
        <v>0</v>
      </c>
      <c r="H38" s="17">
        <v>1.8507896974</v>
      </c>
      <c r="I38" s="4">
        <v>9.943502077088473</v>
      </c>
      <c r="J38" s="10">
        <v>44742</v>
      </c>
    </row>
    <row r="39" spans="1:10" x14ac:dyDescent="0.3">
      <c r="A39" s="1">
        <v>2008</v>
      </c>
      <c r="B39" s="2" t="s">
        <v>55</v>
      </c>
      <c r="C39" s="2">
        <v>1268406</v>
      </c>
      <c r="D39" s="2">
        <v>2192916</v>
      </c>
      <c r="E39" s="2">
        <v>20893903</v>
      </c>
      <c r="F39" s="2">
        <v>40000000</v>
      </c>
      <c r="G39" s="2">
        <v>750435</v>
      </c>
      <c r="H39" s="17">
        <v>1.1551915734299476</v>
      </c>
      <c r="I39" s="4">
        <v>2.3079786807667091</v>
      </c>
      <c r="J39" s="10">
        <v>44742</v>
      </c>
    </row>
    <row r="40" spans="1:10" x14ac:dyDescent="0.3">
      <c r="A40" s="1">
        <v>2004</v>
      </c>
      <c r="B40" s="2" t="s">
        <v>51</v>
      </c>
      <c r="C40" s="2">
        <v>0</v>
      </c>
      <c r="D40" s="2">
        <v>0</v>
      </c>
      <c r="E40" s="2">
        <v>35009</v>
      </c>
      <c r="F40" s="2">
        <v>10000000</v>
      </c>
      <c r="G40" s="2">
        <v>68213</v>
      </c>
      <c r="H40" s="17">
        <v>0.99926086337472297</v>
      </c>
      <c r="I40" s="4">
        <v>-2.303416281188575E-2</v>
      </c>
      <c r="J40" s="10">
        <v>44742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120071</v>
      </c>
      <c r="F41" s="2">
        <v>28531885</v>
      </c>
      <c r="G41" s="2">
        <v>1633551</v>
      </c>
      <c r="H41" s="17">
        <v>1.4463686137855996</v>
      </c>
      <c r="I41" s="4">
        <v>15.548053947746808</v>
      </c>
      <c r="J41" s="10">
        <v>44742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353356</v>
      </c>
      <c r="F42" s="2">
        <v>30000000</v>
      </c>
      <c r="G42" s="2">
        <v>0</v>
      </c>
      <c r="H42" s="17">
        <v>0.47109086866666666</v>
      </c>
      <c r="I42" s="4">
        <v>-6.7686536643192685</v>
      </c>
      <c r="J42" s="10">
        <v>44742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3964624</v>
      </c>
      <c r="F43" s="2">
        <v>24474342</v>
      </c>
      <c r="G43" s="2">
        <v>0</v>
      </c>
      <c r="H43" s="17">
        <v>1.4436197351757576</v>
      </c>
      <c r="I43" s="4">
        <v>9.5014858417924231</v>
      </c>
      <c r="J43" s="10">
        <v>44742</v>
      </c>
    </row>
    <row r="44" spans="1:10" x14ac:dyDescent="0.3">
      <c r="A44" s="1">
        <v>2021</v>
      </c>
      <c r="B44" s="2" t="s">
        <v>72</v>
      </c>
      <c r="C44" s="2">
        <v>0</v>
      </c>
      <c r="D44" s="2">
        <v>0</v>
      </c>
      <c r="E44" s="2">
        <v>-414473</v>
      </c>
      <c r="F44" s="2">
        <v>50000000</v>
      </c>
      <c r="G44" s="2">
        <v>50000000</v>
      </c>
      <c r="H44" s="17">
        <v>0</v>
      </c>
      <c r="I44" s="4">
        <v>0</v>
      </c>
      <c r="J44" s="10"/>
    </row>
    <row r="45" spans="1:10" x14ac:dyDescent="0.3">
      <c r="A45" s="1">
        <v>2006</v>
      </c>
      <c r="B45" s="2" t="s">
        <v>24</v>
      </c>
      <c r="C45" s="2">
        <v>0</v>
      </c>
      <c r="D45" s="2">
        <v>156592</v>
      </c>
      <c r="E45" s="2">
        <v>1111837</v>
      </c>
      <c r="F45" s="2">
        <v>25000000</v>
      </c>
      <c r="G45" s="2">
        <v>0</v>
      </c>
      <c r="H45" s="17">
        <v>0.72596201914429381</v>
      </c>
      <c r="I45" s="4">
        <v>-3.4649593488088382</v>
      </c>
      <c r="J45" s="10">
        <v>44742</v>
      </c>
    </row>
    <row r="46" spans="1:10" x14ac:dyDescent="0.3">
      <c r="A46" s="21">
        <v>2009</v>
      </c>
      <c r="B46" s="2" t="s">
        <v>25</v>
      </c>
      <c r="C46" s="2">
        <v>0</v>
      </c>
      <c r="D46" s="2">
        <v>0</v>
      </c>
      <c r="E46" s="2">
        <v>9865212</v>
      </c>
      <c r="F46" s="2">
        <v>25000000</v>
      </c>
      <c r="G46" s="2">
        <v>1884390</v>
      </c>
      <c r="H46" s="17">
        <v>1.5896024747984903</v>
      </c>
      <c r="I46" s="4">
        <v>8.3438347684890992</v>
      </c>
      <c r="J46" s="10">
        <v>44742</v>
      </c>
    </row>
    <row r="47" spans="1:10" x14ac:dyDescent="0.3">
      <c r="A47" s="1">
        <v>2020</v>
      </c>
      <c r="B47" s="2" t="s">
        <v>60</v>
      </c>
      <c r="C47" s="2">
        <v>5375442</v>
      </c>
      <c r="D47" s="2">
        <v>0</v>
      </c>
      <c r="E47" s="2">
        <v>21802988</v>
      </c>
      <c r="F47" s="2">
        <v>50000000</v>
      </c>
      <c r="G47" s="2">
        <v>32744980</v>
      </c>
      <c r="H47" s="17">
        <v>1.2635736150986785</v>
      </c>
      <c r="I47" s="4">
        <v>33.855919071908943</v>
      </c>
      <c r="J47" s="10">
        <v>44742</v>
      </c>
    </row>
    <row r="48" spans="1:10" x14ac:dyDescent="0.3">
      <c r="A48" s="21">
        <v>2021</v>
      </c>
      <c r="B48" s="2" t="s">
        <v>66</v>
      </c>
      <c r="C48" s="2">
        <v>0</v>
      </c>
      <c r="D48" s="2">
        <v>0</v>
      </c>
      <c r="E48" s="2">
        <v>2189507</v>
      </c>
      <c r="F48" s="2">
        <v>35000000</v>
      </c>
      <c r="G48" s="2">
        <v>32666667</v>
      </c>
      <c r="H48" s="17">
        <v>0.93836019548002791</v>
      </c>
      <c r="I48" s="4">
        <v>-6.2197580635033667</v>
      </c>
      <c r="J48" s="10">
        <v>44742</v>
      </c>
    </row>
    <row r="49" spans="1:11" x14ac:dyDescent="0.3">
      <c r="J49" s="10"/>
    </row>
    <row r="50" spans="1:11" x14ac:dyDescent="0.3">
      <c r="A50" s="8"/>
      <c r="B50" s="13" t="s">
        <v>41</v>
      </c>
      <c r="C50" s="9">
        <f>SUM(C4:C48)</f>
        <v>52364608</v>
      </c>
      <c r="D50" s="9">
        <f t="shared" ref="D50:F50" si="0">SUM(D4:D48)</f>
        <v>12685193</v>
      </c>
      <c r="E50" s="9">
        <f t="shared" si="0"/>
        <v>1167868449</v>
      </c>
      <c r="F50" s="9">
        <f t="shared" si="0"/>
        <v>1537844709</v>
      </c>
      <c r="G50" s="23">
        <f>SUM(G4:G48)</f>
        <v>465538758</v>
      </c>
      <c r="H50" s="17">
        <v>1.3575342166120601</v>
      </c>
      <c r="I50" s="4">
        <v>5.7873000000000001</v>
      </c>
      <c r="J50" s="10">
        <v>44742</v>
      </c>
    </row>
    <row r="51" spans="1:11" x14ac:dyDescent="0.3">
      <c r="C51" s="15"/>
      <c r="H51"/>
    </row>
    <row r="52" spans="1:11" x14ac:dyDescent="0.3">
      <c r="A52" s="27" t="s">
        <v>37</v>
      </c>
      <c r="B52" s="27"/>
    </row>
    <row r="53" spans="1:11" x14ac:dyDescent="0.3">
      <c r="A53" s="27" t="s">
        <v>40</v>
      </c>
      <c r="B53" s="27"/>
      <c r="E53"/>
      <c r="H53" s="12"/>
      <c r="I53" s="12"/>
      <c r="J53" s="12"/>
    </row>
    <row r="54" spans="1:11" x14ac:dyDescent="0.3">
      <c r="A54" s="27" t="s">
        <v>42</v>
      </c>
      <c r="B54" s="27"/>
    </row>
    <row r="55" spans="1:11" x14ac:dyDescent="0.3">
      <c r="A55" s="27"/>
      <c r="B55" s="27"/>
      <c r="K55" s="8"/>
    </row>
    <row r="56" spans="1:11" x14ac:dyDescent="0.3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D2E7-FC30-4F43-8477-A4EAAB3962EE}">
  <dimension ref="A1:M55"/>
  <sheetViews>
    <sheetView topLeftCell="A36" workbookViewId="0">
      <selection activeCell="F18" sqref="F1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44651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3541178</v>
      </c>
      <c r="F4" s="2">
        <v>25000000</v>
      </c>
      <c r="G4" s="2">
        <v>0</v>
      </c>
      <c r="H4" s="17">
        <v>1.3313531371475729</v>
      </c>
      <c r="I4" s="17">
        <v>9.5568185002908201</v>
      </c>
      <c r="J4" s="10">
        <v>44651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495729</v>
      </c>
      <c r="F5" s="2">
        <v>25533001</v>
      </c>
      <c r="G5" s="2">
        <v>1645972</v>
      </c>
      <c r="H5" s="17">
        <v>0.53560557521458207</v>
      </c>
      <c r="I5" s="4">
        <v>-9.0464867753462403</v>
      </c>
      <c r="J5" s="10">
        <v>44651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26736351</v>
      </c>
      <c r="F6" s="2">
        <v>20000000</v>
      </c>
      <c r="G6" s="2">
        <v>2015220</v>
      </c>
      <c r="H6" s="17">
        <v>1.760390568019671</v>
      </c>
      <c r="I6" s="4">
        <v>16.123662033776686</v>
      </c>
      <c r="J6" s="10">
        <v>44651</v>
      </c>
    </row>
    <row r="7" spans="1:13" x14ac:dyDescent="0.3">
      <c r="A7" s="1">
        <v>2019</v>
      </c>
      <c r="B7" s="3" t="s">
        <v>54</v>
      </c>
      <c r="C7" s="2">
        <v>0</v>
      </c>
      <c r="D7" s="2">
        <v>0</v>
      </c>
      <c r="E7" s="2">
        <v>23884877</v>
      </c>
      <c r="F7" s="2">
        <v>35000000</v>
      </c>
      <c r="G7" s="2">
        <v>16975000</v>
      </c>
      <c r="H7" s="17">
        <v>1.3250972188571428</v>
      </c>
      <c r="I7" s="4">
        <v>21.312680703596818</v>
      </c>
      <c r="J7" s="10">
        <v>44651</v>
      </c>
    </row>
    <row r="8" spans="1:13" x14ac:dyDescent="0.3">
      <c r="A8" s="1">
        <v>2015</v>
      </c>
      <c r="B8" s="3" t="s">
        <v>34</v>
      </c>
      <c r="C8" s="2">
        <v>0</v>
      </c>
      <c r="D8" s="2">
        <v>112831</v>
      </c>
      <c r="E8" s="2">
        <v>22866768</v>
      </c>
      <c r="F8" s="2">
        <v>20000000</v>
      </c>
      <c r="G8" s="2">
        <v>0</v>
      </c>
      <c r="H8" s="17">
        <v>1.6895492999999999</v>
      </c>
      <c r="I8" s="4">
        <v>9.8633247574659855</v>
      </c>
      <c r="J8" s="10">
        <v>44651</v>
      </c>
    </row>
    <row r="9" spans="1:13" x14ac:dyDescent="0.3">
      <c r="A9" s="1">
        <v>2012</v>
      </c>
      <c r="B9" s="3" t="s">
        <v>10</v>
      </c>
      <c r="C9" s="2">
        <v>0</v>
      </c>
      <c r="D9" s="2">
        <v>3974240</v>
      </c>
      <c r="E9" s="2">
        <v>17886464</v>
      </c>
      <c r="F9" s="2">
        <v>20000000</v>
      </c>
      <c r="G9" s="2">
        <v>1881017</v>
      </c>
      <c r="H9" s="17">
        <v>1.4884892550088049</v>
      </c>
      <c r="I9" s="4">
        <v>10.936464881026065</v>
      </c>
      <c r="J9" s="10">
        <v>44651</v>
      </c>
    </row>
    <row r="10" spans="1:13" x14ac:dyDescent="0.3">
      <c r="A10" s="1">
        <v>2019</v>
      </c>
      <c r="B10" s="3" t="s">
        <v>58</v>
      </c>
      <c r="C10" s="2">
        <v>1043050</v>
      </c>
      <c r="D10" s="2">
        <v>0</v>
      </c>
      <c r="E10" s="2">
        <v>6918007</v>
      </c>
      <c r="F10" s="2">
        <v>20000000</v>
      </c>
      <c r="G10" s="2">
        <v>13662465</v>
      </c>
      <c r="H10" s="17">
        <v>1.1536994809496122</v>
      </c>
      <c r="I10" s="4">
        <v>17.105335390017039</v>
      </c>
      <c r="J10" s="10">
        <v>44651</v>
      </c>
    </row>
    <row r="11" spans="1:13" x14ac:dyDescent="0.3">
      <c r="A11" s="2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44651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10282567</v>
      </c>
      <c r="F12" s="2">
        <v>10000000</v>
      </c>
      <c r="G12" s="2">
        <v>5885919</v>
      </c>
      <c r="H12" s="17">
        <v>5.0890288005573581</v>
      </c>
      <c r="I12" s="4">
        <v>79.651988244932554</v>
      </c>
      <c r="J12" s="10">
        <v>44651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1026301</v>
      </c>
      <c r="F13" s="2">
        <v>30000000</v>
      </c>
      <c r="G13" s="2">
        <v>33153</v>
      </c>
      <c r="H13" s="17">
        <v>1.2162527192134751</v>
      </c>
      <c r="I13" s="4">
        <v>3.00037050273676</v>
      </c>
      <c r="J13" s="10">
        <v>44651</v>
      </c>
    </row>
    <row r="14" spans="1:13" x14ac:dyDescent="0.3">
      <c r="A14" s="1">
        <v>2020</v>
      </c>
      <c r="B14" s="3" t="s">
        <v>61</v>
      </c>
      <c r="C14" s="2">
        <v>7109451</v>
      </c>
      <c r="D14" s="2">
        <v>0</v>
      </c>
      <c r="E14" s="2">
        <v>27521537</v>
      </c>
      <c r="F14" s="2">
        <v>40000000</v>
      </c>
      <c r="G14" s="2">
        <v>15590884</v>
      </c>
      <c r="H14" s="17">
        <v>1.1275105416553988</v>
      </c>
      <c r="I14" s="4">
        <v>20.833390344740231</v>
      </c>
      <c r="J14" s="10">
        <v>44651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7052834</v>
      </c>
      <c r="F15" s="2">
        <v>15000000</v>
      </c>
      <c r="G15" s="2">
        <v>0</v>
      </c>
      <c r="H15" s="17">
        <v>1.6715648835121413</v>
      </c>
      <c r="I15" s="4">
        <v>8.8160428746087085</v>
      </c>
      <c r="J15" s="10">
        <v>44651</v>
      </c>
    </row>
    <row r="16" spans="1:13" x14ac:dyDescent="0.3">
      <c r="A16" s="1">
        <v>2012</v>
      </c>
      <c r="B16" s="3" t="s">
        <v>2</v>
      </c>
      <c r="C16" s="2">
        <v>0</v>
      </c>
      <c r="D16" s="2">
        <v>69151</v>
      </c>
      <c r="E16" s="2">
        <v>23575992</v>
      </c>
      <c r="F16" s="2">
        <v>25000000</v>
      </c>
      <c r="G16" s="2">
        <v>0</v>
      </c>
      <c r="H16" s="17">
        <v>1.4485293395999999</v>
      </c>
      <c r="I16" s="4">
        <v>5.0605551797310966</v>
      </c>
      <c r="J16" s="10">
        <v>44651</v>
      </c>
    </row>
    <row r="17" spans="1:10" x14ac:dyDescent="0.3">
      <c r="A17" s="1">
        <v>2007</v>
      </c>
      <c r="B17" s="20" t="s">
        <v>14</v>
      </c>
      <c r="C17" s="2">
        <v>0</v>
      </c>
      <c r="D17" s="2">
        <v>0</v>
      </c>
      <c r="E17" s="2">
        <v>33536</v>
      </c>
      <c r="F17" s="2">
        <v>30000000</v>
      </c>
      <c r="G17" s="2">
        <v>1023167</v>
      </c>
      <c r="H17" s="17">
        <v>0.44478822523348921</v>
      </c>
      <c r="I17" s="4">
        <v>-11.475027411491311</v>
      </c>
      <c r="J17" s="10">
        <v>44651</v>
      </c>
    </row>
    <row r="18" spans="1:10" x14ac:dyDescent="0.3">
      <c r="A18" s="1">
        <v>2007</v>
      </c>
      <c r="B18" s="3" t="s">
        <v>50</v>
      </c>
      <c r="C18" s="2">
        <v>0</v>
      </c>
      <c r="D18" s="2">
        <v>0</v>
      </c>
      <c r="E18" s="2">
        <v>0</v>
      </c>
      <c r="F18" s="2">
        <v>25000000</v>
      </c>
      <c r="G18" s="2">
        <v>0</v>
      </c>
      <c r="H18" s="17">
        <v>1.6725875865533784</v>
      </c>
      <c r="I18" s="4">
        <v>10.618154348882447</v>
      </c>
      <c r="J18" s="10">
        <v>44651</v>
      </c>
    </row>
    <row r="19" spans="1:10" x14ac:dyDescent="0.3">
      <c r="A19" s="1">
        <v>2011</v>
      </c>
      <c r="B19" s="2" t="s">
        <v>7</v>
      </c>
      <c r="C19" s="2">
        <v>0</v>
      </c>
      <c r="D19" s="2">
        <v>425000</v>
      </c>
      <c r="E19" s="2">
        <v>2002847</v>
      </c>
      <c r="F19" s="2">
        <v>25000000</v>
      </c>
      <c r="G19" s="2">
        <v>0</v>
      </c>
      <c r="H19" s="17">
        <v>2.2986772090840843</v>
      </c>
      <c r="I19" s="4">
        <v>21.658423589408905</v>
      </c>
      <c r="J19" s="10">
        <v>44651</v>
      </c>
    </row>
    <row r="20" spans="1:10" x14ac:dyDescent="0.3">
      <c r="A20" s="1">
        <v>2014</v>
      </c>
      <c r="B20" s="2" t="s">
        <v>8</v>
      </c>
      <c r="C20" s="2">
        <v>0</v>
      </c>
      <c r="D20" s="2">
        <v>639383</v>
      </c>
      <c r="E20" s="2">
        <v>9637265</v>
      </c>
      <c r="F20" s="2">
        <v>25000000</v>
      </c>
      <c r="G20" s="2">
        <v>518518</v>
      </c>
      <c r="H20" s="17">
        <v>1.3524383275926002</v>
      </c>
      <c r="I20" s="4">
        <v>9.2131987126606862</v>
      </c>
      <c r="J20" s="10">
        <v>44651</v>
      </c>
    </row>
    <row r="21" spans="1:10" x14ac:dyDescent="0.3">
      <c r="A21" s="1">
        <v>2015</v>
      </c>
      <c r="B21" s="2" t="s">
        <v>9</v>
      </c>
      <c r="C21" s="2">
        <v>0</v>
      </c>
      <c r="D21" s="2">
        <v>830134</v>
      </c>
      <c r="E21" s="2">
        <v>17716748</v>
      </c>
      <c r="F21" s="2">
        <v>20000000</v>
      </c>
      <c r="G21" s="2">
        <v>0</v>
      </c>
      <c r="H21" s="17">
        <v>1.1765453879765047</v>
      </c>
      <c r="I21" s="4">
        <v>3.9122603335511652</v>
      </c>
      <c r="J21" s="10">
        <v>44651</v>
      </c>
    </row>
    <row r="22" spans="1:10" x14ac:dyDescent="0.3">
      <c r="A22" s="1">
        <v>2021</v>
      </c>
      <c r="B22" s="2" t="s">
        <v>67</v>
      </c>
      <c r="C22" s="2">
        <v>5089275</v>
      </c>
      <c r="D22" s="2">
        <v>2140838</v>
      </c>
      <c r="E22" s="2">
        <v>26393831</v>
      </c>
      <c r="F22" s="2">
        <v>40000000</v>
      </c>
      <c r="G22" s="2">
        <v>19308747</v>
      </c>
      <c r="H22" s="17">
        <v>1.3842256506039277</v>
      </c>
      <c r="I22" s="4">
        <v>48.532964940533141</v>
      </c>
      <c r="J22" s="10">
        <v>44651</v>
      </c>
    </row>
    <row r="23" spans="1:10" x14ac:dyDescent="0.3">
      <c r="A23" s="1">
        <v>2012</v>
      </c>
      <c r="B23" s="2" t="s">
        <v>6</v>
      </c>
      <c r="C23" s="2">
        <v>0</v>
      </c>
      <c r="D23" s="2">
        <v>77726</v>
      </c>
      <c r="E23" s="2">
        <v>19571170</v>
      </c>
      <c r="F23" s="2">
        <v>20000000</v>
      </c>
      <c r="G23" s="2">
        <v>1398149</v>
      </c>
      <c r="H23" s="17">
        <v>1.3558281945982991</v>
      </c>
      <c r="I23" s="4">
        <v>4.2271606607960477</v>
      </c>
      <c r="J23" s="10">
        <v>44651</v>
      </c>
    </row>
    <row r="24" spans="1:10" x14ac:dyDescent="0.3">
      <c r="A24" s="1">
        <v>2018</v>
      </c>
      <c r="B24" s="2" t="s">
        <v>45</v>
      </c>
      <c r="C24" s="2">
        <v>198317</v>
      </c>
      <c r="D24" s="2">
        <v>156884</v>
      </c>
      <c r="E24" s="2">
        <v>19610027</v>
      </c>
      <c r="F24" s="2">
        <v>25000000</v>
      </c>
      <c r="G24" s="2">
        <v>3382874</v>
      </c>
      <c r="H24" s="17">
        <v>1.1231890349817819</v>
      </c>
      <c r="I24" s="4">
        <v>4.8881679269902722</v>
      </c>
      <c r="J24" s="10">
        <v>44651</v>
      </c>
    </row>
    <row r="25" spans="1:10" x14ac:dyDescent="0.3">
      <c r="A25" s="1">
        <v>2004</v>
      </c>
      <c r="B25" s="2" t="s">
        <v>3</v>
      </c>
      <c r="C25" s="2">
        <v>1739566</v>
      </c>
      <c r="D25" s="2">
        <v>1844040</v>
      </c>
      <c r="E25" s="2">
        <v>238861079</v>
      </c>
      <c r="F25" s="2">
        <v>63867553</v>
      </c>
      <c r="G25" s="2">
        <v>0</v>
      </c>
      <c r="H25" s="17">
        <v>2.3341054214891099</v>
      </c>
      <c r="I25" s="4">
        <v>8.1250571902154345</v>
      </c>
      <c r="J25" s="10">
        <v>44651</v>
      </c>
    </row>
    <row r="26" spans="1:10" x14ac:dyDescent="0.3">
      <c r="A26" s="1">
        <v>2015</v>
      </c>
      <c r="B26" s="2" t="s">
        <v>4</v>
      </c>
      <c r="C26" s="2">
        <v>50821</v>
      </c>
      <c r="D26" s="2">
        <v>106541</v>
      </c>
      <c r="E26" s="2">
        <v>34583541</v>
      </c>
      <c r="F26" s="2">
        <v>50000000</v>
      </c>
      <c r="G26" s="2">
        <v>0</v>
      </c>
      <c r="H26" s="17">
        <v>1.2008461500069061</v>
      </c>
      <c r="I26" s="4">
        <v>4.5377675699135755</v>
      </c>
      <c r="J26" s="10">
        <v>44651</v>
      </c>
    </row>
    <row r="27" spans="1:10" x14ac:dyDescent="0.3">
      <c r="A27" s="1">
        <v>2005</v>
      </c>
      <c r="B27" s="2" t="s">
        <v>5</v>
      </c>
      <c r="C27" s="2">
        <v>0</v>
      </c>
      <c r="D27" s="2">
        <v>0</v>
      </c>
      <c r="E27" s="2">
        <v>91130880</v>
      </c>
      <c r="F27" s="2">
        <v>30000000</v>
      </c>
      <c r="G27" s="2">
        <v>0</v>
      </c>
      <c r="H27" s="17">
        <v>3.0895320373351591</v>
      </c>
      <c r="I27" s="4">
        <v>7.2420277622502249</v>
      </c>
      <c r="J27" s="10">
        <v>44651</v>
      </c>
    </row>
    <row r="28" spans="1:10" x14ac:dyDescent="0.3">
      <c r="A28" s="1">
        <v>2019</v>
      </c>
      <c r="B28" s="2" t="s">
        <v>56</v>
      </c>
      <c r="C28" s="2">
        <v>5487382</v>
      </c>
      <c r="D28" s="2">
        <v>531178</v>
      </c>
      <c r="E28" s="2">
        <v>60053765</v>
      </c>
      <c r="F28" s="2">
        <v>60000000</v>
      </c>
      <c r="G28" s="2">
        <v>4556203</v>
      </c>
      <c r="H28" s="17">
        <v>1.153561524655319</v>
      </c>
      <c r="I28" s="4">
        <v>9.1285189069789894</v>
      </c>
      <c r="J28" s="10">
        <v>44651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-1596295</v>
      </c>
      <c r="F29" s="2">
        <v>20000000</v>
      </c>
      <c r="G29" s="2">
        <v>0</v>
      </c>
      <c r="H29" s="17">
        <v>0.11072960975050188</v>
      </c>
      <c r="I29" s="4">
        <v>0</v>
      </c>
      <c r="J29" s="10">
        <v>44651</v>
      </c>
    </row>
    <row r="30" spans="1:10" x14ac:dyDescent="0.3">
      <c r="A30" s="1">
        <v>2021</v>
      </c>
      <c r="B30" s="2" t="s">
        <v>70</v>
      </c>
      <c r="C30" s="2">
        <v>3205128</v>
      </c>
      <c r="D30" s="2">
        <v>0</v>
      </c>
      <c r="E30" s="2">
        <v>2865928</v>
      </c>
      <c r="F30" s="2">
        <v>50000000</v>
      </c>
      <c r="G30" s="2">
        <v>46794872</v>
      </c>
      <c r="H30" s="17">
        <v>0.89416953152086243</v>
      </c>
      <c r="I30" s="4">
        <v>-10.852967556461712</v>
      </c>
      <c r="J30" s="10"/>
    </row>
    <row r="31" spans="1:10" x14ac:dyDescent="0.3">
      <c r="A31" s="1">
        <v>2020</v>
      </c>
      <c r="B31" s="2" t="s">
        <v>59</v>
      </c>
      <c r="C31" s="2">
        <v>0</v>
      </c>
      <c r="D31" s="2">
        <v>0</v>
      </c>
      <c r="E31" s="2">
        <v>34229799</v>
      </c>
      <c r="F31" s="2">
        <v>35000000</v>
      </c>
      <c r="G31" s="2">
        <v>10589067</v>
      </c>
      <c r="H31" s="17">
        <v>1.4177728389470368</v>
      </c>
      <c r="I31" s="4">
        <v>33.808807124497498</v>
      </c>
      <c r="J31" s="10">
        <v>44651</v>
      </c>
    </row>
    <row r="32" spans="1:10" x14ac:dyDescent="0.3">
      <c r="A32" s="1">
        <v>2016</v>
      </c>
      <c r="B32" s="2" t="s">
        <v>35</v>
      </c>
      <c r="C32" s="2">
        <v>1797460</v>
      </c>
      <c r="D32" s="2">
        <v>531208</v>
      </c>
      <c r="E32" s="2">
        <v>133382105</v>
      </c>
      <c r="F32" s="2">
        <v>75000000</v>
      </c>
      <c r="G32" s="2">
        <v>25000000</v>
      </c>
      <c r="H32" s="17">
        <v>2.4552686155604286</v>
      </c>
      <c r="I32" s="4">
        <v>18.583069162513265</v>
      </c>
      <c r="J32" s="10">
        <v>44651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50369</v>
      </c>
      <c r="F33" s="2">
        <v>15000000</v>
      </c>
      <c r="G33" s="2">
        <v>0</v>
      </c>
      <c r="H33" s="17">
        <v>1.7556878697027827</v>
      </c>
      <c r="I33" s="4">
        <v>50.15745335587853</v>
      </c>
      <c r="J33" s="10">
        <v>44651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0</v>
      </c>
      <c r="E34" s="2">
        <v>55711</v>
      </c>
      <c r="F34" s="2">
        <v>15000000</v>
      </c>
      <c r="G34" s="2">
        <v>0</v>
      </c>
      <c r="H34" s="17">
        <v>1.5450650641087627</v>
      </c>
      <c r="I34" s="4">
        <v>26.31932304089295</v>
      </c>
      <c r="J34" s="10">
        <v>44651</v>
      </c>
    </row>
    <row r="35" spans="1:10" x14ac:dyDescent="0.3">
      <c r="A35" s="1">
        <v>2020</v>
      </c>
      <c r="B35" s="2" t="s">
        <v>68</v>
      </c>
      <c r="C35" s="2">
        <v>1952051</v>
      </c>
      <c r="D35" s="2">
        <v>0</v>
      </c>
      <c r="E35" s="2">
        <v>12814062</v>
      </c>
      <c r="F35" s="2">
        <v>35437928</v>
      </c>
      <c r="G35" s="2">
        <v>24694281</v>
      </c>
      <c r="H35" s="17">
        <v>1.1119861013843653</v>
      </c>
      <c r="I35" s="4">
        <v>11.460247879830154</v>
      </c>
      <c r="J35" s="10">
        <v>44651</v>
      </c>
    </row>
    <row r="36" spans="1:10" x14ac:dyDescent="0.3">
      <c r="A36" s="1">
        <v>2020</v>
      </c>
      <c r="B36" s="2" t="s">
        <v>63</v>
      </c>
      <c r="C36" s="2">
        <v>6174118</v>
      </c>
      <c r="D36" s="2">
        <v>3750000</v>
      </c>
      <c r="E36" s="2">
        <v>8077384</v>
      </c>
      <c r="F36" s="2">
        <v>50000000</v>
      </c>
      <c r="G36" s="2">
        <v>45000000</v>
      </c>
      <c r="H36" s="17">
        <v>1.3937619940148382</v>
      </c>
      <c r="I36" s="17">
        <v>1306.7633962029038</v>
      </c>
      <c r="J36" s="10">
        <v>44651</v>
      </c>
    </row>
    <row r="37" spans="1:10" x14ac:dyDescent="0.3">
      <c r="A37" s="1">
        <v>2015</v>
      </c>
      <c r="B37" s="2" t="s">
        <v>36</v>
      </c>
      <c r="C37" s="2">
        <v>0</v>
      </c>
      <c r="D37" s="2">
        <v>649487</v>
      </c>
      <c r="E37" s="2">
        <v>69870649</v>
      </c>
      <c r="F37" s="2">
        <v>50000000</v>
      </c>
      <c r="G37" s="2">
        <v>0</v>
      </c>
      <c r="H37" s="17">
        <v>1.6656546750000001</v>
      </c>
      <c r="I37" s="4">
        <v>9.5993865263297007</v>
      </c>
      <c r="J37" s="10">
        <v>44651</v>
      </c>
    </row>
    <row r="38" spans="1:10" x14ac:dyDescent="0.3">
      <c r="A38" s="1">
        <v>2015</v>
      </c>
      <c r="B38" s="2" t="s">
        <v>46</v>
      </c>
      <c r="C38" s="2">
        <v>0</v>
      </c>
      <c r="D38" s="2">
        <v>0</v>
      </c>
      <c r="E38" s="2">
        <v>89798283</v>
      </c>
      <c r="F38" s="2">
        <v>50000000</v>
      </c>
      <c r="G38" s="2">
        <v>0</v>
      </c>
      <c r="H38" s="17">
        <v>1.7959656569999998</v>
      </c>
      <c r="I38" s="4">
        <v>9.830392591111492</v>
      </c>
      <c r="J38" s="10">
        <v>44651</v>
      </c>
    </row>
    <row r="39" spans="1:10" x14ac:dyDescent="0.3">
      <c r="A39" s="1">
        <v>2008</v>
      </c>
      <c r="B39" s="2" t="s">
        <v>55</v>
      </c>
      <c r="C39" s="2">
        <v>0</v>
      </c>
      <c r="D39" s="2">
        <v>37892</v>
      </c>
      <c r="E39" s="2">
        <v>21472606</v>
      </c>
      <c r="F39" s="2">
        <v>40000000</v>
      </c>
      <c r="G39" s="2">
        <v>750435</v>
      </c>
      <c r="H39" s="17">
        <v>1.2</v>
      </c>
      <c r="I39" s="4">
        <v>2.2999999999999998</v>
      </c>
      <c r="J39" s="10">
        <v>44651</v>
      </c>
    </row>
    <row r="40" spans="1:10" x14ac:dyDescent="0.3">
      <c r="A40" s="1">
        <v>2004</v>
      </c>
      <c r="B40" s="2" t="s">
        <v>51</v>
      </c>
      <c r="C40" s="2">
        <v>0</v>
      </c>
      <c r="D40" s="2">
        <v>0</v>
      </c>
      <c r="E40" s="2">
        <v>35616</v>
      </c>
      <c r="F40" s="2">
        <v>10000000</v>
      </c>
      <c r="G40" s="2">
        <v>68213</v>
      </c>
      <c r="H40" s="17">
        <v>0.99929308764459901</v>
      </c>
      <c r="I40" s="4">
        <v>-2.2030798337968616E-2</v>
      </c>
      <c r="J40" s="10">
        <v>44651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132524</v>
      </c>
      <c r="F41" s="2">
        <v>28531885</v>
      </c>
      <c r="G41" s="2">
        <v>1229317</v>
      </c>
      <c r="H41" s="17">
        <v>1.4468112398206852</v>
      </c>
      <c r="I41" s="4">
        <v>15.559757123963536</v>
      </c>
      <c r="J41" s="10">
        <v>44651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1570171</v>
      </c>
      <c r="E42" s="2">
        <v>306686</v>
      </c>
      <c r="F42" s="2">
        <v>30000000</v>
      </c>
      <c r="G42" s="2">
        <v>0</v>
      </c>
      <c r="H42" s="17">
        <v>0.5</v>
      </c>
      <c r="I42" s="4">
        <v>-6.8</v>
      </c>
      <c r="J42" s="10">
        <v>44651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3990647</v>
      </c>
      <c r="F43" s="2">
        <v>24474342</v>
      </c>
      <c r="G43" s="2">
        <v>0</v>
      </c>
      <c r="H43" s="17">
        <v>1.4446826313622136</v>
      </c>
      <c r="I43" s="4">
        <v>9.5651849187518003</v>
      </c>
      <c r="J43" s="10">
        <v>44651</v>
      </c>
    </row>
    <row r="44" spans="1:10" x14ac:dyDescent="0.3">
      <c r="A44" s="1">
        <v>2006</v>
      </c>
      <c r="B44" s="2" t="s">
        <v>24</v>
      </c>
      <c r="C44" s="2">
        <v>0</v>
      </c>
      <c r="D44" s="2">
        <v>0</v>
      </c>
      <c r="E44" s="2">
        <v>1287416</v>
      </c>
      <c r="F44" s="2">
        <v>25000000</v>
      </c>
      <c r="G44" s="2">
        <v>0</v>
      </c>
      <c r="H44" s="17">
        <v>0.72672149912242079</v>
      </c>
      <c r="I44" s="4">
        <v>-3.4594565667397714</v>
      </c>
      <c r="J44" s="10">
        <v>44651</v>
      </c>
    </row>
    <row r="45" spans="1:10" x14ac:dyDescent="0.3">
      <c r="A45" s="21">
        <v>2009</v>
      </c>
      <c r="B45" s="2" t="s">
        <v>25</v>
      </c>
      <c r="C45" s="2">
        <v>0</v>
      </c>
      <c r="D45" s="2">
        <v>0</v>
      </c>
      <c r="E45" s="2">
        <v>9554219</v>
      </c>
      <c r="F45" s="2">
        <v>25000000</v>
      </c>
      <c r="G45" s="2">
        <v>1884390</v>
      </c>
      <c r="H45" s="17">
        <v>1.5755697396160611</v>
      </c>
      <c r="I45" s="4">
        <v>8.3003095058165712</v>
      </c>
      <c r="J45" s="10">
        <v>44651</v>
      </c>
    </row>
    <row r="46" spans="1:10" x14ac:dyDescent="0.3">
      <c r="A46" s="1">
        <v>2020</v>
      </c>
      <c r="B46" s="2" t="s">
        <v>60</v>
      </c>
      <c r="C46" s="2">
        <v>920653</v>
      </c>
      <c r="D46" s="2">
        <v>0</v>
      </c>
      <c r="E46" s="2">
        <v>16042501</v>
      </c>
      <c r="F46" s="2">
        <v>50000000</v>
      </c>
      <c r="G46" s="2">
        <v>38120422</v>
      </c>
      <c r="H46" s="17">
        <v>1.3504268417615508</v>
      </c>
      <c r="I46" s="4">
        <v>45.257481537570918</v>
      </c>
      <c r="J46" s="10">
        <v>44651</v>
      </c>
    </row>
    <row r="47" spans="1:10" x14ac:dyDescent="0.3">
      <c r="A47" s="21">
        <v>2021</v>
      </c>
      <c r="B47" s="2" t="s">
        <v>66</v>
      </c>
      <c r="C47" s="2">
        <v>2333333</v>
      </c>
      <c r="D47" s="2">
        <v>0</v>
      </c>
      <c r="E47" s="2">
        <v>2041720</v>
      </c>
      <c r="F47" s="2">
        <v>35000000</v>
      </c>
      <c r="G47" s="2">
        <v>32666667</v>
      </c>
      <c r="H47" s="17">
        <v>0.87502285357469334</v>
      </c>
      <c r="I47" s="4">
        <v>-13.22480302195298</v>
      </c>
      <c r="J47" s="10">
        <v>44651</v>
      </c>
    </row>
    <row r="48" spans="1:10" x14ac:dyDescent="0.3">
      <c r="H48" s="17"/>
      <c r="J48" s="10"/>
    </row>
    <row r="49" spans="1:11" x14ac:dyDescent="0.3">
      <c r="A49" s="8"/>
      <c r="B49" s="13" t="s">
        <v>41</v>
      </c>
      <c r="C49" s="9">
        <f>SUM(C4:C47)</f>
        <v>37100605</v>
      </c>
      <c r="D49" s="9">
        <f t="shared" ref="D49:F49" si="0">SUM(D4:D47)</f>
        <v>17446704</v>
      </c>
      <c r="E49" s="9">
        <f t="shared" si="0"/>
        <v>1095795224</v>
      </c>
      <c r="F49" s="9">
        <f t="shared" si="0"/>
        <v>1412844709</v>
      </c>
      <c r="G49" s="9">
        <f>SUM(G4:G47)</f>
        <v>364674952</v>
      </c>
      <c r="H49" s="17">
        <v>1.3575342166120601</v>
      </c>
      <c r="I49" s="22">
        <v>5.7187999999999999</v>
      </c>
      <c r="J49" s="10">
        <v>44651</v>
      </c>
    </row>
    <row r="50" spans="1:11" x14ac:dyDescent="0.3">
      <c r="C50" s="15"/>
      <c r="H50"/>
    </row>
    <row r="51" spans="1:11" x14ac:dyDescent="0.3">
      <c r="A51" s="27" t="s">
        <v>37</v>
      </c>
      <c r="B51" s="27"/>
    </row>
    <row r="52" spans="1:11" x14ac:dyDescent="0.3">
      <c r="A52" s="27" t="s">
        <v>40</v>
      </c>
      <c r="B52" s="27"/>
      <c r="E52"/>
      <c r="H52" s="12"/>
      <c r="I52" s="12"/>
      <c r="J52" s="12"/>
    </row>
    <row r="53" spans="1:11" x14ac:dyDescent="0.3">
      <c r="A53" s="27" t="s">
        <v>42</v>
      </c>
      <c r="B53" s="27"/>
    </row>
    <row r="54" spans="1:11" x14ac:dyDescent="0.3">
      <c r="A54" s="27"/>
      <c r="B54" s="27"/>
      <c r="K54" s="8"/>
    </row>
    <row r="55" spans="1:11" x14ac:dyDescent="0.3">
      <c r="A55" s="19"/>
      <c r="B55" s="19"/>
      <c r="K55" s="8"/>
    </row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2E36-85F0-404D-A596-A612AFF03E75}">
  <dimension ref="A1:M55"/>
  <sheetViews>
    <sheetView topLeftCell="A35" workbookViewId="0">
      <selection activeCell="I49" sqref="I49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44561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3451508</v>
      </c>
      <c r="F4" s="2">
        <v>25000000</v>
      </c>
      <c r="G4" s="2">
        <v>0</v>
      </c>
      <c r="H4" s="17">
        <v>1.325558843676915</v>
      </c>
      <c r="I4" s="17">
        <v>9.5437815122116909</v>
      </c>
      <c r="J4" s="10">
        <v>44561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511848</v>
      </c>
      <c r="F5" s="2">
        <v>25533001</v>
      </c>
      <c r="G5" s="2">
        <v>1691459</v>
      </c>
      <c r="H5" s="17">
        <v>0.53632566393694425</v>
      </c>
      <c r="I5" s="4">
        <v>-9.0370518926463532</v>
      </c>
      <c r="J5" s="10">
        <v>44561</v>
      </c>
    </row>
    <row r="6" spans="1:13" x14ac:dyDescent="0.3">
      <c r="A6" s="1">
        <v>2017</v>
      </c>
      <c r="B6" s="3" t="s">
        <v>44</v>
      </c>
      <c r="C6" s="2">
        <v>0</v>
      </c>
      <c r="D6" s="2">
        <v>1600000</v>
      </c>
      <c r="E6" s="2">
        <v>25984871</v>
      </c>
      <c r="F6" s="2">
        <v>20000000</v>
      </c>
      <c r="G6" s="2">
        <v>2015220</v>
      </c>
      <c r="H6" s="17">
        <v>1.7193297181614193</v>
      </c>
      <c r="I6" s="4">
        <v>16.339637445463385</v>
      </c>
      <c r="J6" s="10">
        <v>44561</v>
      </c>
    </row>
    <row r="7" spans="1:13" x14ac:dyDescent="0.3">
      <c r="A7" s="1">
        <v>2019</v>
      </c>
      <c r="B7" s="3" t="s">
        <v>54</v>
      </c>
      <c r="C7" s="2">
        <v>0</v>
      </c>
      <c r="D7" s="2">
        <v>0</v>
      </c>
      <c r="E7" s="2">
        <v>23224120</v>
      </c>
      <c r="F7" s="2">
        <v>35000000</v>
      </c>
      <c r="G7" s="2">
        <v>16975000</v>
      </c>
      <c r="H7" s="17">
        <v>1.2884393919500694</v>
      </c>
      <c r="I7" s="4">
        <v>23.225860440165413</v>
      </c>
      <c r="J7" s="10">
        <v>44561</v>
      </c>
    </row>
    <row r="8" spans="1:13" x14ac:dyDescent="0.3">
      <c r="A8" s="1">
        <v>2015</v>
      </c>
      <c r="B8" s="3" t="s">
        <v>34</v>
      </c>
      <c r="C8" s="2">
        <v>0</v>
      </c>
      <c r="D8" s="2">
        <v>103640</v>
      </c>
      <c r="E8" s="2">
        <v>21714729</v>
      </c>
      <c r="F8" s="2">
        <v>20000000</v>
      </c>
      <c r="G8" s="2">
        <v>0</v>
      </c>
      <c r="H8" s="17">
        <v>1.6263057999999999</v>
      </c>
      <c r="I8" s="4">
        <v>9.4310894507092726</v>
      </c>
      <c r="J8" s="10">
        <v>44561</v>
      </c>
    </row>
    <row r="9" spans="1:13" x14ac:dyDescent="0.3">
      <c r="A9" s="1">
        <v>2012</v>
      </c>
      <c r="B9" s="3" t="s">
        <v>10</v>
      </c>
      <c r="C9" s="2">
        <v>117461</v>
      </c>
      <c r="D9" s="2">
        <v>259429</v>
      </c>
      <c r="E9" s="2">
        <v>20822338</v>
      </c>
      <c r="F9" s="2">
        <v>20000000</v>
      </c>
      <c r="G9" s="2">
        <v>1881017</v>
      </c>
      <c r="H9" s="17">
        <v>1.4324373053903223</v>
      </c>
      <c r="I9" s="4">
        <v>10.3622966349721</v>
      </c>
      <c r="J9" s="10">
        <v>44561</v>
      </c>
    </row>
    <row r="10" spans="1:13" x14ac:dyDescent="0.3">
      <c r="A10" s="1">
        <v>2019</v>
      </c>
      <c r="B10" s="3" t="s">
        <v>58</v>
      </c>
      <c r="C10" s="2">
        <v>1321033</v>
      </c>
      <c r="D10" s="2">
        <v>0</v>
      </c>
      <c r="E10" s="2">
        <v>5573878</v>
      </c>
      <c r="F10" s="2">
        <v>20000000</v>
      </c>
      <c r="G10" s="2">
        <v>14705515</v>
      </c>
      <c r="H10" s="17">
        <v>1.1271128844448515</v>
      </c>
      <c r="I10" s="4">
        <v>15.914512878328878</v>
      </c>
      <c r="J10" s="10">
        <v>44561</v>
      </c>
    </row>
    <row r="11" spans="1:13" x14ac:dyDescent="0.3">
      <c r="A11" s="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44561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9342876</v>
      </c>
      <c r="F12" s="2">
        <v>10000000</v>
      </c>
      <c r="G12" s="2">
        <v>5885919</v>
      </c>
      <c r="H12" s="17">
        <v>4.8603714687572577</v>
      </c>
      <c r="I12" s="4">
        <v>79.653375645128506</v>
      </c>
      <c r="J12" s="10">
        <v>44561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2505875</v>
      </c>
      <c r="F13" s="2">
        <v>30000000</v>
      </c>
      <c r="G13" s="2">
        <v>33153</v>
      </c>
      <c r="H13" s="17">
        <v>1.2057931650825313</v>
      </c>
      <c r="I13" s="4">
        <v>2.8939617337049306</v>
      </c>
      <c r="J13" s="10">
        <v>44561</v>
      </c>
    </row>
    <row r="14" spans="1:13" x14ac:dyDescent="0.3">
      <c r="A14" s="1">
        <v>2020</v>
      </c>
      <c r="B14" s="3" t="s">
        <v>61</v>
      </c>
      <c r="C14" s="2">
        <v>3159756</v>
      </c>
      <c r="D14" s="2">
        <v>0</v>
      </c>
      <c r="E14" s="2">
        <v>19389285</v>
      </c>
      <c r="F14" s="2">
        <v>40000000</v>
      </c>
      <c r="G14" s="2">
        <v>22700335</v>
      </c>
      <c r="H14" s="17">
        <v>1.1207895418327729</v>
      </c>
      <c r="I14" s="4">
        <v>21.294123158299193</v>
      </c>
      <c r="J14" s="10">
        <v>44561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6781689</v>
      </c>
      <c r="F15" s="2">
        <v>15000000</v>
      </c>
      <c r="G15" s="2">
        <v>0</v>
      </c>
      <c r="H15" s="17">
        <v>1.6553034113950065</v>
      </c>
      <c r="I15" s="4">
        <v>8.7587316174953411</v>
      </c>
      <c r="J15" s="10">
        <v>44561</v>
      </c>
    </row>
    <row r="16" spans="1:13" x14ac:dyDescent="0.3">
      <c r="A16" s="1">
        <v>2012</v>
      </c>
      <c r="B16" s="3" t="s">
        <v>2</v>
      </c>
      <c r="C16" s="2">
        <v>0</v>
      </c>
      <c r="D16" s="2">
        <v>69151</v>
      </c>
      <c r="E16" s="2">
        <v>23161943</v>
      </c>
      <c r="F16" s="2">
        <v>25000000</v>
      </c>
      <c r="G16" s="2">
        <v>0</v>
      </c>
      <c r="H16" s="17">
        <v>1.4292013395999998</v>
      </c>
      <c r="I16" s="4">
        <v>4.9849184337078967</v>
      </c>
      <c r="J16" s="10">
        <v>44561</v>
      </c>
    </row>
    <row r="17" spans="1:10" x14ac:dyDescent="0.3">
      <c r="A17" s="1">
        <v>2007</v>
      </c>
      <c r="B17" s="3" t="s">
        <v>14</v>
      </c>
      <c r="C17" s="2">
        <v>0</v>
      </c>
      <c r="D17" s="2">
        <v>0</v>
      </c>
      <c r="E17" s="2">
        <v>34031</v>
      </c>
      <c r="F17" s="2">
        <v>30000000</v>
      </c>
      <c r="G17" s="2">
        <v>1023167</v>
      </c>
      <c r="H17" s="17">
        <v>0.44480531587229377</v>
      </c>
      <c r="I17" s="4">
        <v>-11.476152062306822</v>
      </c>
      <c r="J17" s="10">
        <v>44561</v>
      </c>
    </row>
    <row r="18" spans="1:10" x14ac:dyDescent="0.3">
      <c r="A18" s="1">
        <v>2007</v>
      </c>
      <c r="B18" s="3" t="s">
        <v>50</v>
      </c>
      <c r="C18" s="2">
        <v>0</v>
      </c>
      <c r="D18" s="2">
        <v>-73251</v>
      </c>
      <c r="E18" s="2">
        <v>114509</v>
      </c>
      <c r="F18" s="2">
        <v>25000000</v>
      </c>
      <c r="G18" s="2">
        <v>0</v>
      </c>
      <c r="H18" s="17">
        <v>1.679408086590348</v>
      </c>
      <c r="I18" s="4">
        <v>10.660688793001928</v>
      </c>
      <c r="J18" s="10">
        <v>44561</v>
      </c>
    </row>
    <row r="19" spans="1:10" x14ac:dyDescent="0.3">
      <c r="A19" s="1">
        <v>2011</v>
      </c>
      <c r="B19" s="3" t="s">
        <v>7</v>
      </c>
      <c r="C19" s="2">
        <v>0</v>
      </c>
      <c r="D19" s="2">
        <v>0</v>
      </c>
      <c r="E19" s="2">
        <v>2129253</v>
      </c>
      <c r="F19" s="2">
        <v>25000000</v>
      </c>
      <c r="G19" s="2">
        <v>0</v>
      </c>
      <c r="H19" s="17">
        <v>2.2874687256006005</v>
      </c>
      <c r="I19" s="4">
        <v>21.617707368370588</v>
      </c>
      <c r="J19" s="10">
        <v>44561</v>
      </c>
    </row>
    <row r="20" spans="1:10" x14ac:dyDescent="0.3">
      <c r="A20" s="1">
        <v>2014</v>
      </c>
      <c r="B20" s="3" t="s">
        <v>8</v>
      </c>
      <c r="C20" s="2">
        <v>0</v>
      </c>
      <c r="D20" s="2">
        <v>1094903</v>
      </c>
      <c r="E20" s="2">
        <v>10802102</v>
      </c>
      <c r="F20" s="2">
        <v>25000000</v>
      </c>
      <c r="G20" s="2">
        <v>518518</v>
      </c>
      <c r="H20" s="17">
        <v>1.3478413681114032</v>
      </c>
      <c r="I20" s="4">
        <v>9.2749670326238931</v>
      </c>
      <c r="J20" s="10">
        <v>44561</v>
      </c>
    </row>
    <row r="21" spans="1:10" x14ac:dyDescent="0.3">
      <c r="A21" s="1">
        <v>2015</v>
      </c>
      <c r="B21" s="3" t="s">
        <v>9</v>
      </c>
      <c r="C21" s="2">
        <v>0</v>
      </c>
      <c r="D21" s="2">
        <v>924497</v>
      </c>
      <c r="E21" s="2">
        <v>18380507</v>
      </c>
      <c r="F21" s="2">
        <v>20000000</v>
      </c>
      <c r="G21" s="2">
        <v>0</v>
      </c>
      <c r="H21" s="17">
        <v>1.1682589013531055</v>
      </c>
      <c r="I21" s="4">
        <v>3.9153669780175537</v>
      </c>
      <c r="J21" s="10">
        <v>44561</v>
      </c>
    </row>
    <row r="22" spans="1:10" x14ac:dyDescent="0.3">
      <c r="A22" s="1">
        <v>2021</v>
      </c>
      <c r="B22" s="3" t="s">
        <v>67</v>
      </c>
      <c r="C22" s="2">
        <v>122975</v>
      </c>
      <c r="D22" s="2">
        <v>5689423</v>
      </c>
      <c r="E22" s="2">
        <v>21538705</v>
      </c>
      <c r="F22" s="2">
        <v>40000000</v>
      </c>
      <c r="G22" s="2">
        <v>22789206</v>
      </c>
      <c r="H22" s="17">
        <v>1.3866619760614181</v>
      </c>
      <c r="I22" s="4">
        <v>37.021971424279165</v>
      </c>
      <c r="J22" s="10">
        <v>44561</v>
      </c>
    </row>
    <row r="23" spans="1:10" x14ac:dyDescent="0.3">
      <c r="A23" s="1">
        <v>2012</v>
      </c>
      <c r="B23" s="3" t="s">
        <v>6</v>
      </c>
      <c r="C23" s="2">
        <v>0</v>
      </c>
      <c r="D23" s="2">
        <v>291474</v>
      </c>
      <c r="E23" s="2">
        <v>19615811</v>
      </c>
      <c r="F23" s="2">
        <v>20000000</v>
      </c>
      <c r="G23" s="2">
        <v>0</v>
      </c>
      <c r="H23" s="17">
        <v>1.3540496081535645</v>
      </c>
      <c r="I23" s="4">
        <v>4.3210288909431904</v>
      </c>
      <c r="J23" s="10">
        <v>44561</v>
      </c>
    </row>
    <row r="24" spans="1:10" x14ac:dyDescent="0.3">
      <c r="A24" s="1">
        <v>2018</v>
      </c>
      <c r="B24" s="3" t="s">
        <v>45</v>
      </c>
      <c r="C24" s="2">
        <v>154493</v>
      </c>
      <c r="D24" s="2">
        <v>1364006</v>
      </c>
      <c r="E24" s="2">
        <v>19256147</v>
      </c>
      <c r="F24" s="2">
        <v>25000000</v>
      </c>
      <c r="G24" s="2">
        <v>3540329</v>
      </c>
      <c r="H24" s="17">
        <v>1.110113919991693</v>
      </c>
      <c r="I24" s="4">
        <v>4.7325461350209652</v>
      </c>
      <c r="J24" s="10">
        <v>44561</v>
      </c>
    </row>
    <row r="25" spans="1:10" x14ac:dyDescent="0.3">
      <c r="A25" s="1">
        <v>2004</v>
      </c>
      <c r="B25" s="3" t="s">
        <v>3</v>
      </c>
      <c r="C25" s="2">
        <v>1610817</v>
      </c>
      <c r="D25" s="2">
        <v>1730373</v>
      </c>
      <c r="E25" s="2">
        <v>224357229</v>
      </c>
      <c r="F25" s="2">
        <v>63867553</v>
      </c>
      <c r="G25" s="2">
        <v>0</v>
      </c>
      <c r="H25" s="17">
        <v>2.2420795584795918</v>
      </c>
      <c r="I25" s="4">
        <v>7.8566998048154479</v>
      </c>
      <c r="J25" s="10">
        <v>44561</v>
      </c>
    </row>
    <row r="26" spans="1:10" x14ac:dyDescent="0.3">
      <c r="A26" s="1">
        <v>2015</v>
      </c>
      <c r="B26" s="3" t="s">
        <v>4</v>
      </c>
      <c r="C26" s="2">
        <v>51491</v>
      </c>
      <c r="D26" s="2">
        <v>112167</v>
      </c>
      <c r="E26" s="2">
        <v>34683676</v>
      </c>
      <c r="F26" s="2">
        <v>50000000</v>
      </c>
      <c r="G26" s="2">
        <v>0</v>
      </c>
      <c r="H26" s="17">
        <v>1.1863079052874721</v>
      </c>
      <c r="I26" s="4">
        <v>4.3847315993574165</v>
      </c>
      <c r="J26" s="10">
        <v>44561</v>
      </c>
    </row>
    <row r="27" spans="1:10" x14ac:dyDescent="0.3">
      <c r="A27" s="1">
        <v>2005</v>
      </c>
      <c r="B27" s="3" t="s">
        <v>5</v>
      </c>
      <c r="C27" s="2">
        <v>0</v>
      </c>
      <c r="D27" s="2">
        <v>0</v>
      </c>
      <c r="E27" s="2">
        <v>85741481</v>
      </c>
      <c r="F27" s="2">
        <v>30000000</v>
      </c>
      <c r="G27" s="2">
        <v>0</v>
      </c>
      <c r="H27" s="17">
        <v>2.9123766918317711</v>
      </c>
      <c r="I27" s="4">
        <v>6.963259204598593</v>
      </c>
      <c r="J27" s="10">
        <v>44561</v>
      </c>
    </row>
    <row r="28" spans="1:10" x14ac:dyDescent="0.3">
      <c r="A28" s="1">
        <v>2019</v>
      </c>
      <c r="B28" s="18" t="s">
        <v>56</v>
      </c>
      <c r="C28" s="2">
        <v>11706415</v>
      </c>
      <c r="D28" s="2">
        <v>392567</v>
      </c>
      <c r="E28" s="2">
        <v>53224962</v>
      </c>
      <c r="F28" s="2">
        <v>60000000</v>
      </c>
      <c r="G28" s="2">
        <v>10043585</v>
      </c>
      <c r="H28" s="17">
        <v>1.1329445877971829</v>
      </c>
      <c r="I28" s="4">
        <v>8.4123290850941945</v>
      </c>
      <c r="J28" s="10">
        <v>44561</v>
      </c>
    </row>
    <row r="29" spans="1:10" x14ac:dyDescent="0.3">
      <c r="A29" s="1">
        <v>2008</v>
      </c>
      <c r="B29" s="3" t="s">
        <v>17</v>
      </c>
      <c r="C29" s="2">
        <v>0</v>
      </c>
      <c r="D29" s="2">
        <v>0</v>
      </c>
      <c r="E29" s="2">
        <v>-1583064</v>
      </c>
      <c r="F29" s="2">
        <v>20000000</v>
      </c>
      <c r="G29" s="2">
        <v>0</v>
      </c>
      <c r="H29" s="17">
        <v>0.1113691997786596</v>
      </c>
      <c r="I29" s="4">
        <v>0</v>
      </c>
      <c r="J29" s="10">
        <v>44561</v>
      </c>
    </row>
    <row r="30" spans="1:10" x14ac:dyDescent="0.3">
      <c r="A30" s="1">
        <v>2020</v>
      </c>
      <c r="B30" s="3" t="s">
        <v>59</v>
      </c>
      <c r="C30" s="2">
        <v>0</v>
      </c>
      <c r="D30" s="2">
        <v>0</v>
      </c>
      <c r="E30" s="2">
        <v>-169909</v>
      </c>
      <c r="F30" s="2">
        <v>50000000</v>
      </c>
      <c r="G30" s="2">
        <v>50000000</v>
      </c>
      <c r="H30" s="17">
        <v>0</v>
      </c>
      <c r="I30" s="4">
        <v>0</v>
      </c>
      <c r="J30" s="10">
        <v>44561</v>
      </c>
    </row>
    <row r="31" spans="1:10" x14ac:dyDescent="0.3">
      <c r="A31" s="1">
        <v>2016</v>
      </c>
      <c r="B31" s="3" t="s">
        <v>35</v>
      </c>
      <c r="C31" s="2">
        <v>1979265</v>
      </c>
      <c r="D31" s="2">
        <v>0</v>
      </c>
      <c r="E31" s="2">
        <v>33906387</v>
      </c>
      <c r="F31" s="2">
        <v>35000000</v>
      </c>
      <c r="G31" s="2">
        <v>10589067</v>
      </c>
      <c r="H31" s="17">
        <v>1.4045241991235364</v>
      </c>
      <c r="I31" s="4">
        <v>42.104222399871503</v>
      </c>
      <c r="J31" s="10">
        <v>44561</v>
      </c>
    </row>
    <row r="32" spans="1:10" x14ac:dyDescent="0.3">
      <c r="A32" s="1">
        <v>2011</v>
      </c>
      <c r="B32" s="3" t="s">
        <v>18</v>
      </c>
      <c r="C32" s="2">
        <v>1771472</v>
      </c>
      <c r="D32" s="2">
        <v>560828</v>
      </c>
      <c r="E32" s="2">
        <v>119969079</v>
      </c>
      <c r="F32" s="2">
        <v>75000000</v>
      </c>
      <c r="G32" s="2">
        <v>25000000</v>
      </c>
      <c r="H32" s="17">
        <v>2.2897066427824448</v>
      </c>
      <c r="I32" s="4">
        <v>17.510251925885179</v>
      </c>
      <c r="J32" s="10">
        <v>44561</v>
      </c>
    </row>
    <row r="33" spans="1:10" x14ac:dyDescent="0.3">
      <c r="A33" s="1">
        <v>2011</v>
      </c>
      <c r="B33" s="3" t="s">
        <v>19</v>
      </c>
      <c r="C33" s="2">
        <v>0</v>
      </c>
      <c r="D33" s="2">
        <v>52100</v>
      </c>
      <c r="E33" s="2">
        <v>50440</v>
      </c>
      <c r="F33" s="2">
        <v>15000000</v>
      </c>
      <c r="G33" s="2">
        <v>0</v>
      </c>
      <c r="H33" s="17">
        <v>1.755692913940065</v>
      </c>
      <c r="I33" s="4">
        <v>0</v>
      </c>
      <c r="J33" s="10">
        <v>44561</v>
      </c>
    </row>
    <row r="34" spans="1:10" x14ac:dyDescent="0.3">
      <c r="A34" s="1">
        <v>2013</v>
      </c>
      <c r="B34" s="3" t="s">
        <v>53</v>
      </c>
      <c r="C34" s="2">
        <v>0</v>
      </c>
      <c r="D34" s="2">
        <v>0</v>
      </c>
      <c r="E34" s="2">
        <v>55625</v>
      </c>
      <c r="F34" s="2">
        <v>15000000</v>
      </c>
      <c r="G34" s="2">
        <v>165040</v>
      </c>
      <c r="H34" s="17">
        <v>1.5450585937958645</v>
      </c>
      <c r="I34" s="4">
        <v>26.321325244888506</v>
      </c>
      <c r="J34" s="10">
        <v>44561</v>
      </c>
    </row>
    <row r="35" spans="1:10" x14ac:dyDescent="0.3">
      <c r="A35" s="1">
        <v>2020</v>
      </c>
      <c r="B35" s="3" t="s">
        <v>68</v>
      </c>
      <c r="C35" s="2">
        <v>0</v>
      </c>
      <c r="D35" s="2">
        <v>0</v>
      </c>
      <c r="E35" s="2">
        <v>11437358</v>
      </c>
      <c r="F35" s="2">
        <v>35437928</v>
      </c>
      <c r="G35" s="2">
        <v>27381210</v>
      </c>
      <c r="H35" s="17">
        <v>1.1949350907989742</v>
      </c>
      <c r="I35" s="4">
        <v>21.364639490212923</v>
      </c>
      <c r="J35" s="10">
        <v>44561</v>
      </c>
    </row>
    <row r="36" spans="1:10" x14ac:dyDescent="0.3">
      <c r="A36" s="1">
        <v>2020</v>
      </c>
      <c r="B36" s="3" t="s">
        <v>63</v>
      </c>
      <c r="C36" s="2">
        <v>0</v>
      </c>
      <c r="D36" s="2">
        <v>0</v>
      </c>
      <c r="E36" s="2">
        <v>5410388</v>
      </c>
      <c r="F36" s="2">
        <v>50000000</v>
      </c>
      <c r="G36" s="2">
        <v>47500000</v>
      </c>
      <c r="H36" s="17">
        <v>2.2690640000000002</v>
      </c>
      <c r="I36" s="17">
        <v>0</v>
      </c>
      <c r="J36" s="10">
        <v>44561</v>
      </c>
    </row>
    <row r="37" spans="1:10" x14ac:dyDescent="0.3">
      <c r="A37" s="1">
        <v>2015</v>
      </c>
      <c r="B37" s="3" t="s">
        <v>36</v>
      </c>
      <c r="C37" s="2">
        <v>0</v>
      </c>
      <c r="D37" s="2">
        <v>598370</v>
      </c>
      <c r="E37" s="2">
        <v>65901199</v>
      </c>
      <c r="F37" s="2">
        <v>50000000</v>
      </c>
      <c r="G37" s="2">
        <v>0</v>
      </c>
      <c r="H37" s="17">
        <v>1.5732759204000002</v>
      </c>
      <c r="I37" s="4">
        <v>8.8479106245489945</v>
      </c>
      <c r="J37" s="10">
        <v>44561</v>
      </c>
    </row>
    <row r="38" spans="1:10" x14ac:dyDescent="0.3">
      <c r="A38" s="1">
        <v>2015</v>
      </c>
      <c r="B38" s="3" t="s">
        <v>46</v>
      </c>
      <c r="C38" s="2">
        <v>0</v>
      </c>
      <c r="D38" s="2">
        <v>0</v>
      </c>
      <c r="E38" s="2">
        <v>83663027</v>
      </c>
      <c r="F38" s="2">
        <v>50000000</v>
      </c>
      <c r="G38" s="2">
        <v>0</v>
      </c>
      <c r="H38" s="17">
        <v>1.6732605484</v>
      </c>
      <c r="I38" s="4">
        <v>8.9623336312245616</v>
      </c>
      <c r="J38" s="10">
        <v>44561</v>
      </c>
    </row>
    <row r="39" spans="1:10" x14ac:dyDescent="0.3">
      <c r="A39" s="1">
        <v>2008</v>
      </c>
      <c r="B39" s="3" t="s">
        <v>55</v>
      </c>
      <c r="C39" s="2">
        <v>0</v>
      </c>
      <c r="D39" s="2">
        <v>2351987</v>
      </c>
      <c r="E39" s="2">
        <v>20423086</v>
      </c>
      <c r="F39" s="2">
        <v>40000000</v>
      </c>
      <c r="G39" s="2">
        <v>750435</v>
      </c>
      <c r="H39" s="17">
        <v>1.1314203134358101</v>
      </c>
      <c r="I39" s="4">
        <v>2.0029938607309505</v>
      </c>
      <c r="J39" s="10">
        <v>44561</v>
      </c>
    </row>
    <row r="40" spans="1:10" x14ac:dyDescent="0.3">
      <c r="A40" s="1">
        <v>2004</v>
      </c>
      <c r="B40" s="3" t="s">
        <v>51</v>
      </c>
      <c r="C40" s="2">
        <v>0</v>
      </c>
      <c r="D40" s="2">
        <v>0</v>
      </c>
      <c r="E40" s="2">
        <v>36650</v>
      </c>
      <c r="F40" s="2">
        <v>10000000</v>
      </c>
      <c r="G40" s="2">
        <v>68213</v>
      </c>
      <c r="H40" s="17">
        <v>0.9993479803876828</v>
      </c>
      <c r="I40" s="4">
        <v>-2.0319460963236224E-2</v>
      </c>
      <c r="J40" s="10">
        <v>44561</v>
      </c>
    </row>
    <row r="41" spans="1:10" x14ac:dyDescent="0.3">
      <c r="A41" s="1">
        <v>2015</v>
      </c>
      <c r="B41" s="3" t="s">
        <v>38</v>
      </c>
      <c r="C41" s="2">
        <v>0</v>
      </c>
      <c r="D41" s="2">
        <v>0</v>
      </c>
      <c r="E41" s="2">
        <v>137935</v>
      </c>
      <c r="F41" s="2">
        <v>28531885</v>
      </c>
      <c r="G41" s="2">
        <v>1263290</v>
      </c>
      <c r="H41" s="17">
        <v>1.4496622707060622</v>
      </c>
      <c r="I41" s="4">
        <v>15.621237126678089</v>
      </c>
      <c r="J41" s="10">
        <v>44561</v>
      </c>
    </row>
    <row r="42" spans="1:10" x14ac:dyDescent="0.3">
      <c r="A42" s="1">
        <v>2006</v>
      </c>
      <c r="B42" s="3" t="s">
        <v>20</v>
      </c>
      <c r="C42" s="2">
        <v>0</v>
      </c>
      <c r="D42" s="2">
        <v>89975</v>
      </c>
      <c r="E42" s="2">
        <v>1806743</v>
      </c>
      <c r="F42" s="2">
        <v>30000000</v>
      </c>
      <c r="G42" s="2">
        <v>0</v>
      </c>
      <c r="H42" s="17">
        <v>0.46719805033333334</v>
      </c>
      <c r="I42" s="4">
        <v>-6.8830353392957626</v>
      </c>
      <c r="J42" s="10">
        <v>44561</v>
      </c>
    </row>
    <row r="43" spans="1:10" x14ac:dyDescent="0.3">
      <c r="A43" s="1">
        <v>2013</v>
      </c>
      <c r="B43" s="3" t="s">
        <v>22</v>
      </c>
      <c r="C43" s="2">
        <v>0</v>
      </c>
      <c r="D43" s="2">
        <v>122079</v>
      </c>
      <c r="E43" s="2">
        <v>3961632</v>
      </c>
      <c r="F43" s="2">
        <v>24474342</v>
      </c>
      <c r="G43" s="2">
        <v>0</v>
      </c>
      <c r="H43" s="17">
        <v>1.4434975284590117</v>
      </c>
      <c r="I43" s="4">
        <v>9.5991936072751685</v>
      </c>
      <c r="J43" s="10">
        <v>44561</v>
      </c>
    </row>
    <row r="44" spans="1:10" x14ac:dyDescent="0.3">
      <c r="A44" s="1">
        <v>2006</v>
      </c>
      <c r="B44" s="3" t="s">
        <v>24</v>
      </c>
      <c r="C44" s="2">
        <v>0</v>
      </c>
      <c r="D44" s="2">
        <v>156592</v>
      </c>
      <c r="E44" s="2">
        <v>1385025</v>
      </c>
      <c r="F44" s="2">
        <v>25000000</v>
      </c>
      <c r="G44" s="2">
        <v>0</v>
      </c>
      <c r="H44" s="17">
        <v>0.73062585900997512</v>
      </c>
      <c r="I44" s="4">
        <v>-3.3991640657758282</v>
      </c>
      <c r="J44" s="10">
        <v>44561</v>
      </c>
    </row>
    <row r="45" spans="1:10" x14ac:dyDescent="0.3">
      <c r="A45" s="1">
        <v>2009</v>
      </c>
      <c r="B45" s="3" t="s">
        <v>25</v>
      </c>
      <c r="C45" s="2">
        <v>0</v>
      </c>
      <c r="D45" s="2">
        <v>0</v>
      </c>
      <c r="E45" s="2">
        <v>9328576</v>
      </c>
      <c r="F45" s="2">
        <v>25000000</v>
      </c>
      <c r="G45" s="2">
        <v>1884390</v>
      </c>
      <c r="H45" s="17">
        <v>1.5653881970579686</v>
      </c>
      <c r="I45" s="4">
        <v>8.2849388358714684</v>
      </c>
      <c r="J45" s="10">
        <v>44561</v>
      </c>
    </row>
    <row r="46" spans="1:10" x14ac:dyDescent="0.3">
      <c r="A46" s="1">
        <v>2020</v>
      </c>
      <c r="B46" s="3" t="s">
        <v>60</v>
      </c>
      <c r="C46" s="2">
        <v>2997753</v>
      </c>
      <c r="D46" s="2">
        <v>0</v>
      </c>
      <c r="E46" s="2">
        <v>13146012</v>
      </c>
      <c r="F46" s="2">
        <v>50000000</v>
      </c>
      <c r="G46" s="2">
        <v>39041075</v>
      </c>
      <c r="H46" s="17">
        <v>1.1995713083171935</v>
      </c>
      <c r="I46" s="4">
        <v>35.56608740940537</v>
      </c>
      <c r="J46" s="10">
        <v>44561</v>
      </c>
    </row>
    <row r="47" spans="1:10" x14ac:dyDescent="0.3">
      <c r="A47" s="1">
        <v>2021</v>
      </c>
      <c r="B47" s="3" t="s">
        <v>66</v>
      </c>
      <c r="C47" s="2">
        <v>0</v>
      </c>
      <c r="D47" s="2">
        <v>0</v>
      </c>
      <c r="E47" s="2">
        <v>-320559</v>
      </c>
      <c r="F47" s="2">
        <v>35000000</v>
      </c>
      <c r="G47" s="2">
        <v>35000000</v>
      </c>
      <c r="H47" s="17" t="s">
        <v>62</v>
      </c>
      <c r="I47" s="4">
        <v>0</v>
      </c>
      <c r="J47" s="10">
        <v>44561</v>
      </c>
    </row>
    <row r="48" spans="1:10" x14ac:dyDescent="0.3">
      <c r="J48" s="10"/>
    </row>
    <row r="49" spans="1:11" x14ac:dyDescent="0.3">
      <c r="A49" s="8"/>
      <c r="B49" s="13" t="s">
        <v>41</v>
      </c>
      <c r="C49" s="9">
        <f>SUM(C4:C47)</f>
        <v>24992931</v>
      </c>
      <c r="D49" s="9">
        <f t="shared" ref="D49:F49" si="0">SUM(D4:D47)</f>
        <v>17490310</v>
      </c>
      <c r="E49" s="9">
        <f t="shared" si="0"/>
        <v>1020889003</v>
      </c>
      <c r="F49" s="9">
        <f t="shared" si="0"/>
        <v>1412844709</v>
      </c>
      <c r="G49" s="9">
        <f>SUM(G4:G47)</f>
        <v>392445143</v>
      </c>
      <c r="H49" s="17">
        <v>1.3387196427858141</v>
      </c>
      <c r="I49" s="4">
        <v>5.5549708317462496</v>
      </c>
      <c r="J49" s="10">
        <v>44561</v>
      </c>
    </row>
    <row r="50" spans="1:11" x14ac:dyDescent="0.3">
      <c r="C50" s="15"/>
      <c r="H50"/>
    </row>
    <row r="51" spans="1:11" x14ac:dyDescent="0.3">
      <c r="A51" s="27" t="s">
        <v>37</v>
      </c>
      <c r="B51" s="27"/>
    </row>
    <row r="52" spans="1:11" x14ac:dyDescent="0.3">
      <c r="A52" s="27" t="s">
        <v>40</v>
      </c>
      <c r="B52" s="27"/>
      <c r="E52"/>
      <c r="H52" s="12"/>
      <c r="I52" s="12"/>
      <c r="J52" s="12"/>
    </row>
    <row r="53" spans="1:11" x14ac:dyDescent="0.3">
      <c r="A53" s="27" t="s">
        <v>42</v>
      </c>
      <c r="B53" s="27"/>
    </row>
    <row r="54" spans="1:11" x14ac:dyDescent="0.3">
      <c r="A54" s="27"/>
      <c r="B54" s="27"/>
      <c r="K54" s="8"/>
    </row>
    <row r="55" spans="1:11" x14ac:dyDescent="0.3">
      <c r="A55" s="19"/>
      <c r="B55" s="19"/>
      <c r="K55" s="8"/>
    </row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0289-EA8B-4ADF-AA81-EBB364692939}">
  <dimension ref="A1:M54"/>
  <sheetViews>
    <sheetView topLeftCell="A38" workbookViewId="0">
      <selection activeCell="E56" sqref="E56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44469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3343897</v>
      </c>
      <c r="F4" s="2">
        <v>25000000</v>
      </c>
      <c r="G4" s="2">
        <v>0</v>
      </c>
      <c r="H4" s="17">
        <v>1.3186052391863279</v>
      </c>
      <c r="I4" s="17">
        <v>1.3186052391863279</v>
      </c>
      <c r="J4" s="10">
        <v>44469</v>
      </c>
      <c r="M4"/>
    </row>
    <row r="5" spans="1:13" x14ac:dyDescent="0.3">
      <c r="A5" s="1">
        <v>2006</v>
      </c>
      <c r="B5" s="20" t="s">
        <v>39</v>
      </c>
      <c r="C5" s="2">
        <v>0</v>
      </c>
      <c r="D5" s="2">
        <v>0</v>
      </c>
      <c r="E5" s="2">
        <v>523894</v>
      </c>
      <c r="F5" s="2">
        <v>25533001</v>
      </c>
      <c r="G5" s="2">
        <v>1721811</v>
      </c>
      <c r="H5" s="17">
        <v>0.53686377931337093</v>
      </c>
      <c r="I5" s="4">
        <v>0.53686377931337093</v>
      </c>
      <c r="J5" s="10">
        <v>44469</v>
      </c>
    </row>
    <row r="6" spans="1:13" x14ac:dyDescent="0.3">
      <c r="A6" s="1">
        <v>2017</v>
      </c>
      <c r="B6" s="20" t="s">
        <v>44</v>
      </c>
      <c r="C6" s="2">
        <v>0</v>
      </c>
      <c r="D6" s="2">
        <v>3200000</v>
      </c>
      <c r="E6" s="2">
        <v>27197329</v>
      </c>
      <c r="F6" s="2">
        <v>20000000</v>
      </c>
      <c r="G6" s="2">
        <v>2015220</v>
      </c>
      <c r="H6" s="17">
        <v>1.6981544413274479</v>
      </c>
      <c r="I6" s="4">
        <v>1.6981544413274479</v>
      </c>
      <c r="J6" s="10">
        <v>44469</v>
      </c>
    </row>
    <row r="7" spans="1:13" x14ac:dyDescent="0.3">
      <c r="A7" s="1">
        <v>2019</v>
      </c>
      <c r="B7" s="20" t="s">
        <v>54</v>
      </c>
      <c r="C7" s="2">
        <v>5468750</v>
      </c>
      <c r="D7" s="2">
        <v>0</v>
      </c>
      <c r="E7" s="2">
        <v>21707575</v>
      </c>
      <c r="F7" s="2">
        <v>35000000</v>
      </c>
      <c r="G7" s="2">
        <v>16975000</v>
      </c>
      <c r="H7" s="17">
        <v>1.2043037708682387</v>
      </c>
      <c r="I7" s="4">
        <v>1.2043037708682387</v>
      </c>
      <c r="J7" s="10">
        <v>44469</v>
      </c>
    </row>
    <row r="8" spans="1:13" x14ac:dyDescent="0.3">
      <c r="A8" s="1">
        <v>2015</v>
      </c>
      <c r="B8" s="20" t="s">
        <v>34</v>
      </c>
      <c r="C8" s="2">
        <v>0</v>
      </c>
      <c r="D8" s="2">
        <v>110870</v>
      </c>
      <c r="E8" s="2">
        <v>23289940</v>
      </c>
      <c r="F8" s="2">
        <v>20000000</v>
      </c>
      <c r="G8" s="2">
        <v>0</v>
      </c>
      <c r="H8" s="17">
        <v>1.5521382500000001</v>
      </c>
      <c r="I8" s="4">
        <v>1.5521382500000001</v>
      </c>
      <c r="J8" s="10">
        <v>44469</v>
      </c>
    </row>
    <row r="9" spans="1:13" x14ac:dyDescent="0.3">
      <c r="A9" s="1">
        <v>2012</v>
      </c>
      <c r="B9" s="20" t="s">
        <v>10</v>
      </c>
      <c r="C9" s="2">
        <v>0</v>
      </c>
      <c r="D9" s="2">
        <v>939170</v>
      </c>
      <c r="E9" s="2">
        <v>18519812</v>
      </c>
      <c r="F9" s="2">
        <v>20000000</v>
      </c>
      <c r="G9" s="2">
        <v>1998478</v>
      </c>
      <c r="H9" s="17">
        <v>1.3305485347479007</v>
      </c>
      <c r="I9" s="4">
        <v>1.3305485347479007</v>
      </c>
      <c r="J9" s="10">
        <v>44469</v>
      </c>
    </row>
    <row r="10" spans="1:13" x14ac:dyDescent="0.3">
      <c r="A10" s="1">
        <v>2019</v>
      </c>
      <c r="B10" s="20" t="s">
        <v>58</v>
      </c>
      <c r="C10" s="2">
        <v>1254613</v>
      </c>
      <c r="D10" s="2">
        <v>0</v>
      </c>
      <c r="E10" s="2">
        <v>4217579</v>
      </c>
      <c r="F10" s="2">
        <v>20000000</v>
      </c>
      <c r="G10" s="2">
        <v>16026548</v>
      </c>
      <c r="H10" s="17">
        <v>1.160497874392342</v>
      </c>
      <c r="I10" s="4">
        <v>1.160497874392342</v>
      </c>
      <c r="J10" s="10">
        <v>44469</v>
      </c>
    </row>
    <row r="11" spans="1:13" x14ac:dyDescent="0.3">
      <c r="A11" s="1">
        <v>2005</v>
      </c>
      <c r="B11" s="20" t="s">
        <v>11</v>
      </c>
      <c r="C11" s="2">
        <v>0</v>
      </c>
      <c r="D11" s="2">
        <v>0</v>
      </c>
      <c r="E11" s="2">
        <v>9638197</v>
      </c>
      <c r="F11" s="2">
        <v>10000000</v>
      </c>
      <c r="G11" s="2">
        <v>5885919</v>
      </c>
      <c r="H11" s="17">
        <v>4.9208370946234465</v>
      </c>
      <c r="I11" s="4">
        <v>4.9208370946234465</v>
      </c>
      <c r="J11" s="10">
        <v>44469</v>
      </c>
    </row>
    <row r="12" spans="1:13" x14ac:dyDescent="0.3">
      <c r="A12" s="1">
        <v>2006</v>
      </c>
      <c r="B12" s="20" t="s">
        <v>48</v>
      </c>
      <c r="C12" s="2">
        <v>0</v>
      </c>
      <c r="D12" s="2">
        <v>0</v>
      </c>
      <c r="E12" s="2">
        <v>2743649</v>
      </c>
      <c r="F12" s="2">
        <v>30000000</v>
      </c>
      <c r="G12" s="2">
        <v>33153</v>
      </c>
      <c r="H12" s="17">
        <v>1.1942039792323382</v>
      </c>
      <c r="I12" s="4">
        <v>1.1942039792323382</v>
      </c>
      <c r="J12" s="10">
        <v>44469</v>
      </c>
    </row>
    <row r="13" spans="1:13" x14ac:dyDescent="0.3">
      <c r="A13" s="1">
        <v>2020</v>
      </c>
      <c r="B13" s="20" t="s">
        <v>61</v>
      </c>
      <c r="C13" s="2">
        <v>3554726</v>
      </c>
      <c r="D13" s="2">
        <v>0</v>
      </c>
      <c r="E13" s="2">
        <v>14469996</v>
      </c>
      <c r="F13" s="2">
        <v>40000000</v>
      </c>
      <c r="G13" s="2">
        <v>25860092</v>
      </c>
      <c r="H13" s="17">
        <v>1.0233442596169282</v>
      </c>
      <c r="I13" s="4">
        <v>1.0233442596169282</v>
      </c>
      <c r="J13" s="10">
        <v>44469</v>
      </c>
    </row>
    <row r="14" spans="1:13" x14ac:dyDescent="0.3">
      <c r="A14" s="1">
        <v>2007</v>
      </c>
      <c r="B14" s="20" t="s">
        <v>13</v>
      </c>
      <c r="C14" s="2">
        <v>0</v>
      </c>
      <c r="D14" s="2">
        <v>0</v>
      </c>
      <c r="E14" s="2">
        <v>6187860</v>
      </c>
      <c r="F14" s="2">
        <v>15000000</v>
      </c>
      <c r="G14" s="2">
        <v>0</v>
      </c>
      <c r="H14" s="17">
        <v>1.6196895010302714</v>
      </c>
      <c r="I14" s="4">
        <v>1.6196895010302714</v>
      </c>
      <c r="J14" s="10">
        <v>44469</v>
      </c>
    </row>
    <row r="15" spans="1:13" x14ac:dyDescent="0.3">
      <c r="A15" s="1">
        <v>2012</v>
      </c>
      <c r="B15" s="20" t="s">
        <v>2</v>
      </c>
      <c r="C15" s="2">
        <v>0</v>
      </c>
      <c r="D15" s="2">
        <v>69151</v>
      </c>
      <c r="E15" s="2">
        <v>23621980</v>
      </c>
      <c r="F15" s="2">
        <v>25000000</v>
      </c>
      <c r="G15" s="2">
        <v>0</v>
      </c>
      <c r="H15" s="17">
        <v>1.4448367795999997</v>
      </c>
      <c r="I15" s="4">
        <v>1.4448367795999997</v>
      </c>
      <c r="J15" s="10">
        <v>44469</v>
      </c>
    </row>
    <row r="16" spans="1:13" x14ac:dyDescent="0.3">
      <c r="A16" s="1">
        <v>2007</v>
      </c>
      <c r="B16" s="20" t="s">
        <v>14</v>
      </c>
      <c r="C16" s="2">
        <v>0</v>
      </c>
      <c r="D16" s="2">
        <v>0</v>
      </c>
      <c r="E16" s="2">
        <v>504837</v>
      </c>
      <c r="F16" s="2">
        <v>30000000</v>
      </c>
      <c r="G16" s="2">
        <v>1023167</v>
      </c>
      <c r="H16" s="17">
        <v>0.44481377487533846</v>
      </c>
      <c r="I16" s="4">
        <v>-11.489626846541867</v>
      </c>
      <c r="J16" s="10">
        <v>44469</v>
      </c>
    </row>
    <row r="17" spans="1:10" x14ac:dyDescent="0.3">
      <c r="A17" s="1">
        <v>2007</v>
      </c>
      <c r="B17" s="20" t="s">
        <v>50</v>
      </c>
      <c r="C17" s="2">
        <v>0</v>
      </c>
      <c r="D17" s="2">
        <v>237316</v>
      </c>
      <c r="E17" s="2">
        <v>36239</v>
      </c>
      <c r="F17" s="2">
        <v>25000000</v>
      </c>
      <c r="G17" s="2">
        <v>0</v>
      </c>
      <c r="H17" s="17">
        <v>1.6791091398727489</v>
      </c>
      <c r="I17" s="4">
        <v>10.659396415063483</v>
      </c>
      <c r="J17" s="10">
        <v>44469</v>
      </c>
    </row>
    <row r="18" spans="1:10" x14ac:dyDescent="0.3">
      <c r="A18" s="1">
        <v>2011</v>
      </c>
      <c r="B18" s="20" t="s">
        <v>7</v>
      </c>
      <c r="C18" s="2">
        <v>0</v>
      </c>
      <c r="D18" s="2">
        <v>339567</v>
      </c>
      <c r="E18" s="2">
        <v>2077733</v>
      </c>
      <c r="F18" s="2">
        <v>25000000</v>
      </c>
      <c r="G18" s="2">
        <v>0</v>
      </c>
      <c r="H18" s="17">
        <v>2.2855347916666666</v>
      </c>
      <c r="I18" s="4">
        <v>2.2855347916666666</v>
      </c>
      <c r="J18" s="10">
        <v>44469</v>
      </c>
    </row>
    <row r="19" spans="1:10" x14ac:dyDescent="0.3">
      <c r="A19" s="1">
        <v>2014</v>
      </c>
      <c r="B19" s="20" t="s">
        <v>8</v>
      </c>
      <c r="C19" s="2">
        <v>0</v>
      </c>
      <c r="D19" s="2">
        <v>942181</v>
      </c>
      <c r="E19" s="2">
        <v>12020783</v>
      </c>
      <c r="F19" s="2">
        <v>25000000</v>
      </c>
      <c r="G19" s="2">
        <v>518518</v>
      </c>
      <c r="H19" s="17">
        <v>1.3404332171098723</v>
      </c>
      <c r="I19" s="4">
        <v>1.3404332171098723</v>
      </c>
      <c r="J19" s="10">
        <v>44469</v>
      </c>
    </row>
    <row r="20" spans="1:10" x14ac:dyDescent="0.3">
      <c r="A20" s="1">
        <v>2015</v>
      </c>
      <c r="B20" s="20" t="s">
        <v>9</v>
      </c>
      <c r="C20" s="2">
        <v>0</v>
      </c>
      <c r="D20" s="2">
        <v>0</v>
      </c>
      <c r="E20" s="2">
        <v>18941120</v>
      </c>
      <c r="F20" s="2">
        <v>20000000</v>
      </c>
      <c r="G20" s="2">
        <v>0</v>
      </c>
      <c r="H20" s="17">
        <v>1.1501352861453213</v>
      </c>
      <c r="I20" s="4">
        <v>1.1501352861453213</v>
      </c>
      <c r="J20" s="10">
        <v>44469</v>
      </c>
    </row>
    <row r="21" spans="1:10" x14ac:dyDescent="0.3">
      <c r="A21" s="1">
        <v>2021</v>
      </c>
      <c r="B21" s="20" t="s">
        <v>67</v>
      </c>
      <c r="C21" s="2">
        <v>-5917122</v>
      </c>
      <c r="D21" s="2">
        <v>193228</v>
      </c>
      <c r="E21" s="2">
        <v>22000126</v>
      </c>
      <c r="F21" s="2">
        <v>40000000</v>
      </c>
      <c r="G21" s="2">
        <v>20630386</v>
      </c>
      <c r="H21" s="17">
        <v>1.1322997386909763</v>
      </c>
      <c r="I21" s="4">
        <v>1.1322997386909763</v>
      </c>
      <c r="J21" s="10">
        <v>44469</v>
      </c>
    </row>
    <row r="22" spans="1:10" x14ac:dyDescent="0.3">
      <c r="A22" s="1">
        <v>2012</v>
      </c>
      <c r="B22" s="20" t="s">
        <v>6</v>
      </c>
      <c r="C22" s="2">
        <v>0</v>
      </c>
      <c r="D22" s="2">
        <v>315764</v>
      </c>
      <c r="E22" s="2">
        <v>18331994</v>
      </c>
      <c r="F22" s="2">
        <v>20000000</v>
      </c>
      <c r="G22" s="2">
        <v>0</v>
      </c>
      <c r="H22" s="17">
        <v>1.2693649710336514</v>
      </c>
      <c r="I22" s="4">
        <v>1.2693649710336514</v>
      </c>
      <c r="J22" s="10">
        <v>44469</v>
      </c>
    </row>
    <row r="23" spans="1:10" x14ac:dyDescent="0.3">
      <c r="A23" s="1">
        <v>2018</v>
      </c>
      <c r="B23" s="20" t="s">
        <v>45</v>
      </c>
      <c r="C23" s="2">
        <v>140393</v>
      </c>
      <c r="D23" s="2">
        <v>160766</v>
      </c>
      <c r="E23" s="2">
        <v>22564254</v>
      </c>
      <c r="F23" s="2">
        <v>25000000</v>
      </c>
      <c r="G23" s="2">
        <v>3655224</v>
      </c>
      <c r="H23" s="17">
        <v>1.0990974354375949</v>
      </c>
      <c r="I23" s="4">
        <v>1.0990974354375949</v>
      </c>
      <c r="J23" s="10">
        <v>44469</v>
      </c>
    </row>
    <row r="24" spans="1:10" x14ac:dyDescent="0.3">
      <c r="A24" s="1">
        <v>2004</v>
      </c>
      <c r="B24" s="20" t="s">
        <v>3</v>
      </c>
      <c r="C24" s="2">
        <v>1560465</v>
      </c>
      <c r="D24" s="2">
        <v>1608033</v>
      </c>
      <c r="E24" s="2">
        <v>212186763</v>
      </c>
      <c r="F24" s="2">
        <v>63867553</v>
      </c>
      <c r="G24" s="2">
        <v>0</v>
      </c>
      <c r="H24" s="17">
        <v>2.1640786831397847</v>
      </c>
      <c r="I24" s="4">
        <v>2.1640786831397847</v>
      </c>
      <c r="J24" s="10">
        <v>44469</v>
      </c>
    </row>
    <row r="25" spans="1:10" x14ac:dyDescent="0.3">
      <c r="A25" s="1">
        <v>2015</v>
      </c>
      <c r="B25" s="20" t="s">
        <v>4</v>
      </c>
      <c r="C25" s="2">
        <v>50485</v>
      </c>
      <c r="D25" s="2">
        <v>113452</v>
      </c>
      <c r="E25" s="2">
        <v>34327292</v>
      </c>
      <c r="F25" s="2">
        <v>50000000</v>
      </c>
      <c r="G25" s="2">
        <v>0</v>
      </c>
      <c r="H25" s="17">
        <v>1.178383566646086</v>
      </c>
      <c r="I25" s="4">
        <v>1.178383566646086</v>
      </c>
      <c r="J25" s="10">
        <v>44469</v>
      </c>
    </row>
    <row r="26" spans="1:10" x14ac:dyDescent="0.3">
      <c r="A26" s="1">
        <v>2005</v>
      </c>
      <c r="B26" s="20" t="s">
        <v>5</v>
      </c>
      <c r="C26" s="2">
        <v>0</v>
      </c>
      <c r="D26" s="2">
        <v>0</v>
      </c>
      <c r="E26" s="2">
        <v>79467520</v>
      </c>
      <c r="F26" s="2">
        <v>30000000</v>
      </c>
      <c r="G26" s="2">
        <v>0</v>
      </c>
      <c r="H26" s="17">
        <v>2.70614483277273</v>
      </c>
      <c r="I26" s="4">
        <v>2.70614483277273</v>
      </c>
      <c r="J26" s="10">
        <v>44469</v>
      </c>
    </row>
    <row r="27" spans="1:10" x14ac:dyDescent="0.3">
      <c r="A27" s="1">
        <v>2019</v>
      </c>
      <c r="B27" s="18" t="s">
        <v>56</v>
      </c>
      <c r="C27" s="2">
        <v>3250000</v>
      </c>
      <c r="D27" s="2">
        <v>374130</v>
      </c>
      <c r="E27" s="2">
        <v>40043755</v>
      </c>
      <c r="F27" s="2">
        <v>60000000</v>
      </c>
      <c r="G27" s="2">
        <v>21750000</v>
      </c>
      <c r="H27" s="17">
        <v>1.1248124444444445</v>
      </c>
      <c r="I27" s="4">
        <v>1.1248124444444445</v>
      </c>
      <c r="J27" s="10">
        <v>44469</v>
      </c>
    </row>
    <row r="28" spans="1:10" x14ac:dyDescent="0.3">
      <c r="A28" s="1">
        <v>2008</v>
      </c>
      <c r="B28" s="20" t="s">
        <v>17</v>
      </c>
      <c r="C28" s="2">
        <v>0</v>
      </c>
      <c r="D28" s="2">
        <v>0</v>
      </c>
      <c r="E28" s="2">
        <v>-1267933</v>
      </c>
      <c r="F28" s="2">
        <v>20000000</v>
      </c>
      <c r="G28" s="2">
        <v>0</v>
      </c>
      <c r="H28" s="17">
        <v>0.12660271539829307</v>
      </c>
      <c r="I28" s="4">
        <v>0</v>
      </c>
      <c r="J28" s="10">
        <v>44469</v>
      </c>
    </row>
    <row r="29" spans="1:10" x14ac:dyDescent="0.3">
      <c r="A29" s="1">
        <v>2020</v>
      </c>
      <c r="B29" s="20" t="s">
        <v>59</v>
      </c>
      <c r="C29" s="2">
        <v>8246937</v>
      </c>
      <c r="D29" s="2">
        <v>0</v>
      </c>
      <c r="E29" s="2">
        <v>25429683</v>
      </c>
      <c r="F29" s="2">
        <v>35000000</v>
      </c>
      <c r="G29" s="2">
        <v>12568332</v>
      </c>
      <c r="H29" s="17">
        <v>1.1505627666819322</v>
      </c>
      <c r="I29" s="4">
        <v>1.1505627666819322</v>
      </c>
      <c r="J29" s="10">
        <v>44469</v>
      </c>
    </row>
    <row r="30" spans="1:10" x14ac:dyDescent="0.3">
      <c r="A30" s="1">
        <v>2016</v>
      </c>
      <c r="B30" s="20" t="s">
        <v>35</v>
      </c>
      <c r="C30" s="2">
        <v>1707729</v>
      </c>
      <c r="D30" s="2">
        <v>594542</v>
      </c>
      <c r="E30" s="2">
        <v>106788775</v>
      </c>
      <c r="F30" s="2">
        <v>75000000</v>
      </c>
      <c r="G30" s="2">
        <v>25000000</v>
      </c>
      <c r="H30" s="17">
        <v>2.1161282902334322</v>
      </c>
      <c r="I30" s="4">
        <v>2.1161282902334322</v>
      </c>
      <c r="J30" s="10">
        <v>44469</v>
      </c>
    </row>
    <row r="31" spans="1:10" x14ac:dyDescent="0.3">
      <c r="A31" s="1">
        <v>2011</v>
      </c>
      <c r="B31" s="20" t="s">
        <v>18</v>
      </c>
      <c r="C31" s="2">
        <v>0</v>
      </c>
      <c r="D31" s="2">
        <v>0</v>
      </c>
      <c r="E31" s="2">
        <v>96026</v>
      </c>
      <c r="F31" s="2">
        <v>15000000</v>
      </c>
      <c r="G31" s="2">
        <v>924533</v>
      </c>
      <c r="H31" s="17">
        <v>1.7552301229307963</v>
      </c>
      <c r="I31" s="4">
        <v>50.158546384111283</v>
      </c>
      <c r="J31" s="10">
        <v>44469</v>
      </c>
    </row>
    <row r="32" spans="1:10" x14ac:dyDescent="0.3">
      <c r="A32" s="1">
        <v>2011</v>
      </c>
      <c r="B32" s="20" t="s">
        <v>19</v>
      </c>
      <c r="C32" s="2">
        <v>0</v>
      </c>
      <c r="D32" s="2">
        <v>0</v>
      </c>
      <c r="E32" s="2">
        <v>51966</v>
      </c>
      <c r="F32" s="2">
        <v>15000000</v>
      </c>
      <c r="G32" s="2">
        <v>165040</v>
      </c>
      <c r="H32" s="17">
        <v>1.5447833045529031</v>
      </c>
      <c r="I32" s="4">
        <v>26.320990842915393</v>
      </c>
      <c r="J32" s="10">
        <v>44469</v>
      </c>
    </row>
    <row r="33" spans="1:10" x14ac:dyDescent="0.3">
      <c r="A33" s="1">
        <v>2013</v>
      </c>
      <c r="B33" s="20" t="s">
        <v>53</v>
      </c>
      <c r="C33" s="2">
        <v>0</v>
      </c>
      <c r="D33" s="2">
        <v>17245</v>
      </c>
      <c r="E33" s="2">
        <v>0</v>
      </c>
      <c r="F33" s="2">
        <v>25000000</v>
      </c>
      <c r="G33" s="2">
        <v>500000</v>
      </c>
      <c r="H33" s="17">
        <v>1.2829514702879707</v>
      </c>
      <c r="I33" s="4">
        <v>1.2829514702879707</v>
      </c>
      <c r="J33" s="10">
        <v>44469</v>
      </c>
    </row>
    <row r="34" spans="1:10" x14ac:dyDescent="0.3">
      <c r="A34" s="1">
        <v>2020</v>
      </c>
      <c r="B34" s="20" t="s">
        <v>68</v>
      </c>
      <c r="C34" s="2">
        <v>2074781</v>
      </c>
      <c r="D34" s="2">
        <v>0</v>
      </c>
      <c r="E34" s="2">
        <v>9639449</v>
      </c>
      <c r="F34" s="2">
        <v>35437928</v>
      </c>
      <c r="G34" s="2">
        <v>27872538</v>
      </c>
      <c r="H34" s="17">
        <v>1.0070958600131075</v>
      </c>
      <c r="I34" s="4">
        <v>1.0070958600131075</v>
      </c>
      <c r="J34" s="10">
        <v>44469</v>
      </c>
    </row>
    <row r="35" spans="1:10" x14ac:dyDescent="0.3">
      <c r="A35" s="1">
        <v>2020</v>
      </c>
      <c r="B35" s="20" t="s">
        <v>63</v>
      </c>
      <c r="C35" s="2">
        <v>2500000</v>
      </c>
      <c r="D35" s="2">
        <v>0</v>
      </c>
      <c r="E35" s="2">
        <v>5112199</v>
      </c>
      <c r="F35" s="2">
        <v>50000000</v>
      </c>
      <c r="G35" s="2">
        <v>47500000</v>
      </c>
      <c r="H35" s="17">
        <v>2.1497883999999998</v>
      </c>
      <c r="I35" s="17"/>
      <c r="J35" s="10">
        <v>44469</v>
      </c>
    </row>
    <row r="36" spans="1:10" x14ac:dyDescent="0.3">
      <c r="A36" s="1">
        <v>2015</v>
      </c>
      <c r="B36" s="20" t="s">
        <v>36</v>
      </c>
      <c r="C36" s="2">
        <v>0</v>
      </c>
      <c r="D36" s="2">
        <v>571308</v>
      </c>
      <c r="E36" s="2">
        <v>60674690</v>
      </c>
      <c r="F36" s="2">
        <v>50000000</v>
      </c>
      <c r="G36" s="2">
        <v>0</v>
      </c>
      <c r="H36" s="17">
        <v>1.4567783320000003</v>
      </c>
      <c r="I36" s="4">
        <v>1.4567783320000003</v>
      </c>
      <c r="J36" s="10">
        <v>44469</v>
      </c>
    </row>
    <row r="37" spans="1:10" x14ac:dyDescent="0.3">
      <c r="A37" s="1">
        <v>2015</v>
      </c>
      <c r="B37" s="20" t="s">
        <v>46</v>
      </c>
      <c r="C37" s="2">
        <v>0</v>
      </c>
      <c r="D37" s="2">
        <v>0</v>
      </c>
      <c r="E37" s="2">
        <v>76020850</v>
      </c>
      <c r="F37" s="2">
        <v>50000000</v>
      </c>
      <c r="G37" s="2">
        <v>0</v>
      </c>
      <c r="H37" s="17">
        <v>1.5204170030000002</v>
      </c>
      <c r="I37" s="4">
        <v>1.5204170030000002</v>
      </c>
      <c r="J37" s="10">
        <v>44469</v>
      </c>
    </row>
    <row r="38" spans="1:10" x14ac:dyDescent="0.3">
      <c r="A38" s="1">
        <v>2008</v>
      </c>
      <c r="B38" s="20" t="s">
        <v>55</v>
      </c>
      <c r="C38" s="2">
        <v>0</v>
      </c>
      <c r="D38" s="2">
        <v>474746</v>
      </c>
      <c r="E38" s="2">
        <v>20401195</v>
      </c>
      <c r="F38" s="2">
        <v>40000000</v>
      </c>
      <c r="G38" s="2">
        <v>750435</v>
      </c>
      <c r="H38" s="17">
        <v>1.0857786926524009</v>
      </c>
      <c r="I38" s="4">
        <v>1.3778679786511816</v>
      </c>
      <c r="J38" s="10">
        <v>44469</v>
      </c>
    </row>
    <row r="39" spans="1:10" x14ac:dyDescent="0.3">
      <c r="A39" s="1">
        <v>2004</v>
      </c>
      <c r="B39" s="20" t="s">
        <v>51</v>
      </c>
      <c r="C39" s="2">
        <v>0</v>
      </c>
      <c r="D39" s="2">
        <v>0</v>
      </c>
      <c r="E39" s="2">
        <v>37345</v>
      </c>
      <c r="F39" s="2">
        <v>10000000</v>
      </c>
      <c r="G39" s="2">
        <v>68213</v>
      </c>
      <c r="H39" s="17">
        <v>0.99938487638037454</v>
      </c>
      <c r="I39" s="4">
        <v>-1.9170364045772992E-2</v>
      </c>
      <c r="J39" s="10">
        <v>44469</v>
      </c>
    </row>
    <row r="40" spans="1:10" x14ac:dyDescent="0.3">
      <c r="A40" s="1">
        <v>2015</v>
      </c>
      <c r="B40" s="20" t="s">
        <v>38</v>
      </c>
      <c r="C40" s="2">
        <v>0</v>
      </c>
      <c r="D40" s="2">
        <v>0</v>
      </c>
      <c r="E40" s="2">
        <v>231369</v>
      </c>
      <c r="F40" s="2">
        <v>28531885</v>
      </c>
      <c r="G40" s="2">
        <v>1285959</v>
      </c>
      <c r="H40" s="17">
        <v>1.4503245816242982</v>
      </c>
      <c r="I40" s="4">
        <v>1.4503245816242982</v>
      </c>
      <c r="J40" s="10">
        <v>44469</v>
      </c>
    </row>
    <row r="41" spans="1:10" x14ac:dyDescent="0.3">
      <c r="A41" s="1">
        <v>2006</v>
      </c>
      <c r="B41" s="20" t="s">
        <v>20</v>
      </c>
      <c r="C41" s="2">
        <v>0</v>
      </c>
      <c r="D41" s="2">
        <v>300000</v>
      </c>
      <c r="E41" s="2">
        <v>1919768</v>
      </c>
      <c r="F41" s="2">
        <v>30000000</v>
      </c>
      <c r="G41" s="2">
        <v>0</v>
      </c>
      <c r="H41" s="17">
        <v>0.46796638533333335</v>
      </c>
      <c r="I41" s="4">
        <v>-6.8909008139073746</v>
      </c>
      <c r="J41" s="10">
        <v>44469</v>
      </c>
    </row>
    <row r="42" spans="1:10" x14ac:dyDescent="0.3">
      <c r="A42" s="1">
        <v>2013</v>
      </c>
      <c r="B42" s="20" t="s">
        <v>22</v>
      </c>
      <c r="C42" s="2">
        <v>0</v>
      </c>
      <c r="D42" s="2">
        <v>423535</v>
      </c>
      <c r="E42" s="2">
        <v>3983800</v>
      </c>
      <c r="F42" s="2">
        <v>24474342</v>
      </c>
      <c r="G42" s="2">
        <v>0</v>
      </c>
      <c r="H42" s="17">
        <v>1.4394167145296026</v>
      </c>
      <c r="I42" s="4">
        <v>9.5952975923221153</v>
      </c>
      <c r="J42" s="10">
        <v>44469</v>
      </c>
    </row>
    <row r="43" spans="1:10" x14ac:dyDescent="0.3">
      <c r="A43" s="1">
        <v>2006</v>
      </c>
      <c r="B43" s="20" t="s">
        <v>24</v>
      </c>
      <c r="C43" s="2">
        <v>0</v>
      </c>
      <c r="D43" s="2">
        <v>0</v>
      </c>
      <c r="E43" s="2">
        <v>1736764</v>
      </c>
      <c r="F43" s="2">
        <v>25000000</v>
      </c>
      <c r="G43" s="2">
        <v>0</v>
      </c>
      <c r="H43" s="17">
        <v>0.73843173878516588</v>
      </c>
      <c r="I43" s="4">
        <v>-3.2751537180083279</v>
      </c>
      <c r="J43" s="10">
        <v>44469</v>
      </c>
    </row>
    <row r="44" spans="1:10" x14ac:dyDescent="0.3">
      <c r="A44" s="1">
        <v>2009</v>
      </c>
      <c r="B44" s="20" t="s">
        <v>25</v>
      </c>
      <c r="C44" s="2">
        <v>0</v>
      </c>
      <c r="D44" s="2">
        <v>0</v>
      </c>
      <c r="E44" s="2">
        <v>8608821</v>
      </c>
      <c r="F44" s="2">
        <v>25000000</v>
      </c>
      <c r="G44" s="2">
        <v>3239288</v>
      </c>
      <c r="H44" s="17">
        <v>1.532911159596581</v>
      </c>
      <c r="I44" s="4">
        <v>8.0684764133339684</v>
      </c>
      <c r="J44" s="10">
        <v>44469</v>
      </c>
    </row>
    <row r="45" spans="1:10" x14ac:dyDescent="0.3">
      <c r="A45" s="1">
        <v>2020</v>
      </c>
      <c r="B45" s="20" t="s">
        <v>60</v>
      </c>
      <c r="C45" s="2">
        <v>154763</v>
      </c>
      <c r="D45" s="2">
        <v>0</v>
      </c>
      <c r="E45" s="2">
        <v>9619998</v>
      </c>
      <c r="F45" s="2">
        <v>50000000</v>
      </c>
      <c r="G45" s="2">
        <v>42038828</v>
      </c>
      <c r="H45" s="17">
        <v>1.2083645473304685</v>
      </c>
      <c r="I45" s="4">
        <v>1.2083645473304685</v>
      </c>
      <c r="J45" s="10">
        <v>44469</v>
      </c>
    </row>
    <row r="46" spans="1:10" x14ac:dyDescent="0.3">
      <c r="A46" s="1">
        <v>2021</v>
      </c>
      <c r="B46" s="20" t="s">
        <v>66</v>
      </c>
      <c r="C46" s="2">
        <v>0</v>
      </c>
      <c r="D46" s="2">
        <v>0</v>
      </c>
      <c r="E46" s="2">
        <v>-355685</v>
      </c>
      <c r="F46" s="2">
        <v>35000000</v>
      </c>
      <c r="G46" s="2">
        <v>35000000</v>
      </c>
      <c r="H46" s="17" t="s">
        <v>62</v>
      </c>
      <c r="I46" s="4">
        <v>0</v>
      </c>
      <c r="J46" s="10">
        <v>44469</v>
      </c>
    </row>
    <row r="47" spans="1:10" x14ac:dyDescent="0.3">
      <c r="J47" s="10"/>
    </row>
    <row r="48" spans="1:10" x14ac:dyDescent="0.3">
      <c r="A48" s="8"/>
      <c r="B48" s="13" t="s">
        <v>41</v>
      </c>
      <c r="C48" s="9">
        <f>SUM(C4:C46)</f>
        <v>24046520</v>
      </c>
      <c r="D48" s="9">
        <f>SUM(D4:D46)</f>
        <v>10985004</v>
      </c>
      <c r="E48" s="9">
        <f>SUM(E4:E46)</f>
        <v>946693204</v>
      </c>
      <c r="F48" s="9">
        <f>SUM(F4:F46)</f>
        <v>1337844709</v>
      </c>
      <c r="G48" s="9">
        <f>SUM(G4:G46)</f>
        <v>315006682</v>
      </c>
      <c r="H48" s="17">
        <v>1.3112730480094783</v>
      </c>
      <c r="I48" s="4">
        <v>5.3174936795235901</v>
      </c>
      <c r="J48" s="10">
        <v>44469</v>
      </c>
    </row>
    <row r="49" spans="1:11" x14ac:dyDescent="0.3">
      <c r="C49" s="15"/>
      <c r="H49"/>
    </row>
    <row r="50" spans="1:11" x14ac:dyDescent="0.3">
      <c r="A50" s="27" t="s">
        <v>37</v>
      </c>
      <c r="B50" s="27"/>
    </row>
    <row r="51" spans="1:11" x14ac:dyDescent="0.3">
      <c r="A51" s="27" t="s">
        <v>40</v>
      </c>
      <c r="B51" s="27"/>
      <c r="E51"/>
      <c r="H51" s="12"/>
      <c r="I51" s="12"/>
      <c r="J51" s="12"/>
    </row>
    <row r="52" spans="1:11" x14ac:dyDescent="0.3">
      <c r="A52" s="27" t="s">
        <v>42</v>
      </c>
      <c r="B52" s="27"/>
    </row>
    <row r="53" spans="1:11" x14ac:dyDescent="0.3">
      <c r="A53" s="27"/>
      <c r="B53" s="27"/>
      <c r="K53" s="8"/>
    </row>
    <row r="54" spans="1:11" x14ac:dyDescent="0.3">
      <c r="A54" s="19"/>
      <c r="B54" s="19"/>
      <c r="K54" s="8"/>
    </row>
  </sheetData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workbookViewId="0">
      <selection activeCell="C54" sqref="C54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0" x14ac:dyDescent="0.3">
      <c r="B1"/>
    </row>
    <row r="2" spans="1:10" x14ac:dyDescent="0.3">
      <c r="A2" s="16">
        <v>44377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57</v>
      </c>
      <c r="C4" s="2">
        <v>0</v>
      </c>
      <c r="D4" s="2">
        <v>0</v>
      </c>
      <c r="E4" s="2">
        <v>3273666</v>
      </c>
      <c r="F4" s="2">
        <v>25000000</v>
      </c>
      <c r="G4" s="2">
        <v>0</v>
      </c>
      <c r="H4" s="17">
        <v>1.3140670544563429</v>
      </c>
      <c r="I4" s="17">
        <v>9.5144836086533005</v>
      </c>
      <c r="J4" s="10">
        <v>44377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538557</v>
      </c>
      <c r="F5" s="2">
        <v>25533001</v>
      </c>
      <c r="G5" s="2">
        <v>1763457</v>
      </c>
      <c r="H5" s="17">
        <v>0.53751881790667544</v>
      </c>
      <c r="I5" s="4">
        <v>-9.0336023586788947</v>
      </c>
      <c r="J5" s="10">
        <v>44377</v>
      </c>
    </row>
    <row r="6" spans="1:10" x14ac:dyDescent="0.3">
      <c r="A6" s="1">
        <v>2017</v>
      </c>
      <c r="B6" s="3" t="s">
        <v>44</v>
      </c>
      <c r="C6" s="2">
        <v>0</v>
      </c>
      <c r="D6" s="2">
        <v>0</v>
      </c>
      <c r="E6" s="2">
        <v>26713339</v>
      </c>
      <c r="F6" s="2">
        <v>20000000</v>
      </c>
      <c r="G6" s="2">
        <v>2015220</v>
      </c>
      <c r="H6" s="17">
        <v>1.4968614487393841</v>
      </c>
      <c r="I6" s="4">
        <v>13.796504448606385</v>
      </c>
      <c r="J6" s="10">
        <v>44377</v>
      </c>
    </row>
    <row r="7" spans="1:10" x14ac:dyDescent="0.3">
      <c r="A7" s="1">
        <v>2019</v>
      </c>
      <c r="B7" s="3" t="s">
        <v>54</v>
      </c>
      <c r="C7" s="2">
        <v>0</v>
      </c>
      <c r="D7" s="2">
        <v>0</v>
      </c>
      <c r="E7" s="2">
        <v>13326794</v>
      </c>
      <c r="F7" s="2">
        <v>35000000</v>
      </c>
      <c r="G7" s="2">
        <v>22443750</v>
      </c>
      <c r="H7" s="17">
        <v>1.0613673894594327</v>
      </c>
      <c r="I7" s="4">
        <v>6.1269054455412642</v>
      </c>
      <c r="J7" s="10">
        <v>44377</v>
      </c>
    </row>
    <row r="8" spans="1:10" x14ac:dyDescent="0.3">
      <c r="A8" s="1">
        <v>2015</v>
      </c>
      <c r="B8" s="3" t="s">
        <v>34</v>
      </c>
      <c r="C8" s="2">
        <v>0</v>
      </c>
      <c r="D8" s="2">
        <v>71512</v>
      </c>
      <c r="E8" s="2">
        <v>21252217</v>
      </c>
      <c r="F8" s="2">
        <v>20000000</v>
      </c>
      <c r="G8" s="2">
        <v>0</v>
      </c>
      <c r="H8" s="17">
        <v>1.4</v>
      </c>
      <c r="I8" s="4">
        <v>7.6</v>
      </c>
      <c r="J8" s="10">
        <v>44377</v>
      </c>
    </row>
    <row r="9" spans="1:10" x14ac:dyDescent="0.3">
      <c r="A9" s="1">
        <v>2012</v>
      </c>
      <c r="B9" s="3" t="s">
        <v>10</v>
      </c>
      <c r="C9" s="2">
        <v>129904</v>
      </c>
      <c r="D9" s="2">
        <v>0</v>
      </c>
      <c r="E9" s="2">
        <v>19282395</v>
      </c>
      <c r="F9" s="2">
        <v>20000000</v>
      </c>
      <c r="G9" s="2">
        <v>1998478</v>
      </c>
      <c r="H9" s="17">
        <v>1.3230320388472252</v>
      </c>
      <c r="I9" s="4">
        <v>8.9277325149487385</v>
      </c>
      <c r="J9" s="10">
        <v>44377</v>
      </c>
    </row>
    <row r="10" spans="1:10" x14ac:dyDescent="0.3">
      <c r="A10" s="1">
        <v>2019</v>
      </c>
      <c r="B10" s="3" t="s">
        <v>58</v>
      </c>
      <c r="C10" s="2">
        <v>892989</v>
      </c>
      <c r="D10" s="2">
        <v>393604</v>
      </c>
      <c r="E10" s="2">
        <v>2621529</v>
      </c>
      <c r="F10" s="2">
        <v>20000000</v>
      </c>
      <c r="G10" s="2">
        <v>17281161</v>
      </c>
      <c r="H10" s="17">
        <v>1.1089779755255826</v>
      </c>
      <c r="I10" s="4">
        <v>13.52214203434421</v>
      </c>
      <c r="J10" s="10">
        <v>44377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6102753</v>
      </c>
      <c r="F11" s="2">
        <v>10000000</v>
      </c>
      <c r="G11" s="2">
        <v>5885919</v>
      </c>
      <c r="H11" s="17">
        <v>4.0859456351554835</v>
      </c>
      <c r="I11" s="4">
        <v>79.649225382618766</v>
      </c>
      <c r="J11" s="10">
        <v>44377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2636995</v>
      </c>
      <c r="F12" s="2">
        <v>30000000</v>
      </c>
      <c r="G12" s="2">
        <v>33153</v>
      </c>
      <c r="H12" s="17">
        <v>1.1908205721896021</v>
      </c>
      <c r="I12" s="4">
        <v>2.7403759502820701</v>
      </c>
      <c r="J12" s="10">
        <v>44377</v>
      </c>
    </row>
    <row r="13" spans="1:10" x14ac:dyDescent="0.3">
      <c r="A13" s="1">
        <v>2020</v>
      </c>
      <c r="B13" s="3" t="s">
        <v>61</v>
      </c>
      <c r="C13" s="2">
        <v>2764787</v>
      </c>
      <c r="D13" s="2">
        <v>0</v>
      </c>
      <c r="E13" s="2">
        <v>10411400</v>
      </c>
      <c r="F13" s="2">
        <v>40000000</v>
      </c>
      <c r="G13" s="2">
        <v>29414817</v>
      </c>
      <c r="H13" s="17">
        <v>0.98358230995323281</v>
      </c>
      <c r="I13" s="4">
        <v>-3.1275494030959083</v>
      </c>
      <c r="J13" s="10">
        <v>44377</v>
      </c>
    </row>
    <row r="14" spans="1:10" x14ac:dyDescent="0.3">
      <c r="A14" s="1">
        <v>2007</v>
      </c>
      <c r="B14" s="3" t="s">
        <v>13</v>
      </c>
      <c r="C14" s="2">
        <v>0</v>
      </c>
      <c r="D14" s="2">
        <v>0</v>
      </c>
      <c r="E14" s="2">
        <v>6101764</v>
      </c>
      <c r="F14" s="2">
        <v>15000000</v>
      </c>
      <c r="G14" s="2">
        <v>0</v>
      </c>
      <c r="H14" s="17">
        <v>1.6145260360820082</v>
      </c>
      <c r="I14" s="4">
        <v>8.5632676763823579</v>
      </c>
      <c r="J14" s="10">
        <v>44377</v>
      </c>
    </row>
    <row r="15" spans="1:10" x14ac:dyDescent="0.3">
      <c r="A15" s="1">
        <v>2012</v>
      </c>
      <c r="B15" s="3" t="s">
        <v>2</v>
      </c>
      <c r="C15" s="2">
        <v>0</v>
      </c>
      <c r="D15" s="2">
        <v>69151</v>
      </c>
      <c r="E15" s="2">
        <v>23526153</v>
      </c>
      <c r="F15" s="2">
        <v>25000000</v>
      </c>
      <c r="G15" s="2">
        <v>0</v>
      </c>
      <c r="H15" s="17">
        <v>1.4447086</v>
      </c>
      <c r="I15" s="4">
        <v>7.6427654959629887</v>
      </c>
      <c r="J15" s="10">
        <v>44377</v>
      </c>
    </row>
    <row r="16" spans="1:10" x14ac:dyDescent="0.3">
      <c r="A16" s="1">
        <v>2007</v>
      </c>
      <c r="B16" s="3" t="s">
        <v>14</v>
      </c>
      <c r="C16" s="2">
        <v>0</v>
      </c>
      <c r="D16" s="2">
        <v>0</v>
      </c>
      <c r="E16" s="2">
        <v>504748</v>
      </c>
      <c r="F16" s="2">
        <v>30000000</v>
      </c>
      <c r="G16" s="2">
        <v>1023167</v>
      </c>
      <c r="H16" s="17">
        <v>0.44481070201300793</v>
      </c>
      <c r="I16" s="4">
        <v>-11.521698101795419</v>
      </c>
      <c r="J16" s="10">
        <v>44377</v>
      </c>
    </row>
    <row r="17" spans="1:10" x14ac:dyDescent="0.3">
      <c r="A17" s="1">
        <v>2007</v>
      </c>
      <c r="B17" s="3" t="s">
        <v>50</v>
      </c>
      <c r="C17" s="2">
        <v>0</v>
      </c>
      <c r="D17" s="2">
        <v>0</v>
      </c>
      <c r="E17" s="2">
        <v>655834</v>
      </c>
      <c r="F17" s="2">
        <v>25000000</v>
      </c>
      <c r="G17" s="2">
        <v>0</v>
      </c>
      <c r="H17" s="17">
        <v>1.6811271940148038</v>
      </c>
      <c r="I17" s="4">
        <v>10.673380467169945</v>
      </c>
      <c r="J17" s="10">
        <v>44377</v>
      </c>
    </row>
    <row r="18" spans="1:10" x14ac:dyDescent="0.3">
      <c r="A18" s="1">
        <v>2011</v>
      </c>
      <c r="B18" s="3" t="s">
        <v>7</v>
      </c>
      <c r="C18" s="2">
        <v>0</v>
      </c>
      <c r="D18" s="2">
        <v>1144193</v>
      </c>
      <c r="E18" s="2">
        <v>2421100</v>
      </c>
      <c r="F18" s="2">
        <v>25000000</v>
      </c>
      <c r="G18" s="2">
        <v>0</v>
      </c>
      <c r="H18" s="17">
        <v>2.2824704429429432</v>
      </c>
      <c r="I18" s="4">
        <v>21.637357015572544</v>
      </c>
      <c r="J18" s="10">
        <v>44377</v>
      </c>
    </row>
    <row r="19" spans="1:10" x14ac:dyDescent="0.3">
      <c r="A19" s="1">
        <v>2014</v>
      </c>
      <c r="B19" s="3" t="s">
        <v>8</v>
      </c>
      <c r="C19" s="2">
        <v>0</v>
      </c>
      <c r="D19" s="2">
        <v>1551580</v>
      </c>
      <c r="E19" s="2">
        <v>11998061</v>
      </c>
      <c r="F19" s="2">
        <v>25000000</v>
      </c>
      <c r="G19" s="2">
        <v>518518</v>
      </c>
      <c r="H19" s="17">
        <v>1.2886600792918033</v>
      </c>
      <c r="I19" s="4">
        <v>8.3395642785745405</v>
      </c>
      <c r="J19" s="10">
        <v>44377</v>
      </c>
    </row>
    <row r="20" spans="1:10" x14ac:dyDescent="0.3">
      <c r="A20" s="1">
        <v>2015</v>
      </c>
      <c r="B20" s="3" t="s">
        <v>9</v>
      </c>
      <c r="C20" s="2">
        <v>0</v>
      </c>
      <c r="D20" s="2">
        <v>0</v>
      </c>
      <c r="E20" s="2">
        <v>18713238</v>
      </c>
      <c r="F20" s="2">
        <v>20000000</v>
      </c>
      <c r="G20" s="2">
        <v>0</v>
      </c>
      <c r="H20" s="17">
        <v>1.1387853438961071</v>
      </c>
      <c r="I20" s="4">
        <v>3.646170834826945</v>
      </c>
      <c r="J20" s="10">
        <v>44377</v>
      </c>
    </row>
    <row r="21" spans="1:10" x14ac:dyDescent="0.3">
      <c r="A21" s="1">
        <v>2021</v>
      </c>
      <c r="B21" s="3" t="s">
        <v>67</v>
      </c>
      <c r="C21" s="2">
        <v>25800094</v>
      </c>
      <c r="D21" s="2">
        <v>320130</v>
      </c>
      <c r="E21" s="2">
        <v>24315780</v>
      </c>
      <c r="F21" s="2">
        <v>40000000</v>
      </c>
      <c r="G21" s="2">
        <v>14520036</v>
      </c>
      <c r="H21" s="17">
        <v>0.95487675354981261</v>
      </c>
      <c r="I21" s="4">
        <v>-4.644222165977741</v>
      </c>
      <c r="J21" s="10">
        <v>44377</v>
      </c>
    </row>
    <row r="22" spans="1:10" x14ac:dyDescent="0.3">
      <c r="A22" s="1">
        <v>2012</v>
      </c>
      <c r="B22" s="3" t="s">
        <v>6</v>
      </c>
      <c r="C22" s="2">
        <v>0</v>
      </c>
      <c r="D22" s="2">
        <v>14574</v>
      </c>
      <c r="E22" s="2">
        <v>18568888</v>
      </c>
      <c r="F22" s="2">
        <v>20000000</v>
      </c>
      <c r="G22" s="2">
        <v>0</v>
      </c>
      <c r="H22" s="17">
        <v>1.265125070386947</v>
      </c>
      <c r="I22" s="4">
        <v>3.5542601034063592</v>
      </c>
      <c r="J22" s="10">
        <v>44377</v>
      </c>
    </row>
    <row r="23" spans="1:10" x14ac:dyDescent="0.3">
      <c r="A23" s="1">
        <v>2018</v>
      </c>
      <c r="B23" s="3" t="s">
        <v>45</v>
      </c>
      <c r="C23" s="2">
        <v>489373</v>
      </c>
      <c r="D23" s="2">
        <v>218444</v>
      </c>
      <c r="E23" s="2">
        <v>22085744</v>
      </c>
      <c r="F23" s="2">
        <v>25000000</v>
      </c>
      <c r="G23" s="2">
        <v>3757376</v>
      </c>
      <c r="H23" s="17">
        <v>1.0767824327690643</v>
      </c>
      <c r="I23" s="4">
        <v>4.1505907224256733</v>
      </c>
      <c r="J23" s="10">
        <v>44377</v>
      </c>
    </row>
    <row r="24" spans="1:10" x14ac:dyDescent="0.3">
      <c r="A24" s="1">
        <v>2004</v>
      </c>
      <c r="B24" s="3" t="s">
        <v>3</v>
      </c>
      <c r="C24" s="2">
        <v>1522611</v>
      </c>
      <c r="D24" s="2">
        <v>1554132</v>
      </c>
      <c r="E24" s="2">
        <v>197380551</v>
      </c>
      <c r="F24" s="2">
        <v>63867553</v>
      </c>
      <c r="G24" s="2">
        <v>0</v>
      </c>
      <c r="H24" s="17">
        <v>2.0640624680500479</v>
      </c>
      <c r="I24" s="4">
        <v>7.2867606954505559</v>
      </c>
      <c r="J24" s="10">
        <v>44377</v>
      </c>
    </row>
    <row r="25" spans="1:10" x14ac:dyDescent="0.3">
      <c r="A25" s="1">
        <v>2015</v>
      </c>
      <c r="B25" s="3" t="s">
        <v>4</v>
      </c>
      <c r="C25" s="2">
        <v>51301</v>
      </c>
      <c r="D25" s="2">
        <v>115581</v>
      </c>
      <c r="E25" s="2">
        <v>33656936</v>
      </c>
      <c r="F25" s="2">
        <v>50000000</v>
      </c>
      <c r="G25" s="2">
        <v>0</v>
      </c>
      <c r="H25" s="17">
        <v>1.1642833245882374</v>
      </c>
      <c r="I25" s="4">
        <v>4.2030507047942089</v>
      </c>
      <c r="J25" s="10">
        <v>44377</v>
      </c>
    </row>
    <row r="26" spans="1:10" x14ac:dyDescent="0.3">
      <c r="A26" s="1">
        <v>2005</v>
      </c>
      <c r="B26" s="3" t="s">
        <v>5</v>
      </c>
      <c r="C26" s="2">
        <v>0</v>
      </c>
      <c r="D26" s="2">
        <v>0</v>
      </c>
      <c r="E26" s="2">
        <v>74632992</v>
      </c>
      <c r="F26" s="2">
        <v>30000000</v>
      </c>
      <c r="G26" s="2">
        <v>0</v>
      </c>
      <c r="H26" s="17">
        <v>2.5472286962287312</v>
      </c>
      <c r="I26" s="4">
        <v>6.2776253373386881</v>
      </c>
      <c r="J26" s="10">
        <v>44377</v>
      </c>
    </row>
    <row r="27" spans="1:10" x14ac:dyDescent="0.3">
      <c r="A27" s="1">
        <v>2019</v>
      </c>
      <c r="B27" s="18" t="s">
        <v>56</v>
      </c>
      <c r="C27" s="2">
        <v>0</v>
      </c>
      <c r="D27" s="2">
        <v>418685</v>
      </c>
      <c r="E27" s="2">
        <v>35912857</v>
      </c>
      <c r="F27" s="2">
        <v>60000000</v>
      </c>
      <c r="G27" s="2">
        <v>25000000</v>
      </c>
      <c r="H27" s="17">
        <v>1.1005442285714286</v>
      </c>
      <c r="I27" s="4">
        <v>6.2826289715211869</v>
      </c>
      <c r="J27" s="10">
        <v>44377</v>
      </c>
    </row>
    <row r="28" spans="1:10" x14ac:dyDescent="0.3">
      <c r="A28" s="1">
        <v>2008</v>
      </c>
      <c r="B28" s="3" t="s">
        <v>17</v>
      </c>
      <c r="C28" s="2">
        <v>0</v>
      </c>
      <c r="D28" s="2">
        <v>0</v>
      </c>
      <c r="E28" s="2">
        <v>-1069992</v>
      </c>
      <c r="F28" s="2">
        <v>20000000</v>
      </c>
      <c r="G28" s="2">
        <v>0</v>
      </c>
      <c r="H28" s="17">
        <v>0.13617123552251401</v>
      </c>
      <c r="I28" s="4">
        <v>0</v>
      </c>
      <c r="J28" s="10">
        <v>44377</v>
      </c>
    </row>
    <row r="29" spans="1:10" x14ac:dyDescent="0.3">
      <c r="A29" s="1">
        <v>2020</v>
      </c>
      <c r="B29" s="3" t="s">
        <v>59</v>
      </c>
      <c r="C29" s="2">
        <v>0</v>
      </c>
      <c r="D29" s="2">
        <v>379359</v>
      </c>
      <c r="E29" s="2">
        <v>17116369</v>
      </c>
      <c r="F29" s="2">
        <v>35000000</v>
      </c>
      <c r="G29" s="2">
        <v>20815269</v>
      </c>
      <c r="H29" s="17">
        <v>1.2334197385414287</v>
      </c>
      <c r="I29" s="4">
        <v>27.890255404115361</v>
      </c>
      <c r="J29" s="10">
        <v>44377</v>
      </c>
    </row>
    <row r="30" spans="1:10" x14ac:dyDescent="0.3">
      <c r="A30" s="1">
        <v>2016</v>
      </c>
      <c r="B30" s="3" t="s">
        <v>35</v>
      </c>
      <c r="C30" s="2">
        <v>870018</v>
      </c>
      <c r="D30" s="2">
        <v>583897</v>
      </c>
      <c r="E30" s="2">
        <v>94095625</v>
      </c>
      <c r="F30" s="2">
        <v>75000000</v>
      </c>
      <c r="G30" s="2">
        <v>25000000</v>
      </c>
      <c r="H30" s="17">
        <v>1.937274096234922</v>
      </c>
      <c r="I30" s="4">
        <v>14.581271160081277</v>
      </c>
      <c r="J30" s="10">
        <v>44377</v>
      </c>
    </row>
    <row r="31" spans="1:10" x14ac:dyDescent="0.3">
      <c r="A31" s="1">
        <v>2011</v>
      </c>
      <c r="B31" s="3" t="s">
        <v>18</v>
      </c>
      <c r="C31" s="2">
        <v>0</v>
      </c>
      <c r="D31" s="2">
        <v>52100</v>
      </c>
      <c r="E31" s="2">
        <v>85123</v>
      </c>
      <c r="F31" s="2">
        <v>15000000</v>
      </c>
      <c r="G31" s="2">
        <v>924533</v>
      </c>
      <c r="H31" s="17">
        <v>50.158224758259884</v>
      </c>
      <c r="I31" s="4">
        <v>1.7544555135132112</v>
      </c>
      <c r="J31" s="10">
        <v>44377</v>
      </c>
    </row>
    <row r="32" spans="1:10" x14ac:dyDescent="0.3">
      <c r="A32" s="1">
        <v>2011</v>
      </c>
      <c r="B32" s="3" t="s">
        <v>19</v>
      </c>
      <c r="C32" s="2">
        <v>0</v>
      </c>
      <c r="D32" s="2">
        <v>194889</v>
      </c>
      <c r="E32" s="2">
        <v>49855</v>
      </c>
      <c r="F32" s="2">
        <v>15000000</v>
      </c>
      <c r="G32" s="2">
        <v>1708525</v>
      </c>
      <c r="H32" s="17">
        <v>1.5446244847039201</v>
      </c>
      <c r="I32" s="4">
        <v>26.321630449471311</v>
      </c>
      <c r="J32" s="10">
        <v>44377</v>
      </c>
    </row>
    <row r="33" spans="1:10" x14ac:dyDescent="0.3">
      <c r="A33" s="1">
        <v>2013</v>
      </c>
      <c r="B33" s="3" t="s">
        <v>53</v>
      </c>
      <c r="C33" s="2">
        <v>0</v>
      </c>
      <c r="D33" s="2">
        <v>927873</v>
      </c>
      <c r="E33" s="2">
        <v>20265</v>
      </c>
      <c r="F33" s="2">
        <v>25000000</v>
      </c>
      <c r="G33" s="2">
        <v>500000</v>
      </c>
      <c r="H33" s="17">
        <v>1.2831109497290301</v>
      </c>
      <c r="I33" s="4">
        <v>8.2285804429221177</v>
      </c>
      <c r="J33" s="10">
        <v>44377</v>
      </c>
    </row>
    <row r="34" spans="1:10" x14ac:dyDescent="0.3">
      <c r="A34" s="1">
        <v>2020</v>
      </c>
      <c r="B34" s="3" t="s">
        <v>68</v>
      </c>
      <c r="C34" s="2">
        <v>2976522</v>
      </c>
      <c r="D34" s="2">
        <v>0</v>
      </c>
      <c r="E34" s="2">
        <v>6887942</v>
      </c>
      <c r="F34" s="2">
        <v>35437928</v>
      </c>
      <c r="G34" s="2">
        <v>30636524</v>
      </c>
      <c r="H34" s="17">
        <v>0.91879042946252465</v>
      </c>
      <c r="I34" s="4">
        <v>-14.951892173380033</v>
      </c>
      <c r="J34" s="10">
        <v>44377</v>
      </c>
    </row>
    <row r="35" spans="1:10" x14ac:dyDescent="0.3">
      <c r="A35" s="1">
        <v>2020</v>
      </c>
      <c r="B35" s="3" t="s">
        <v>63</v>
      </c>
      <c r="C35" s="2">
        <v>0</v>
      </c>
      <c r="D35" s="2">
        <v>0</v>
      </c>
      <c r="E35" s="2">
        <v>2566933</v>
      </c>
      <c r="F35" s="2">
        <v>50000000</v>
      </c>
      <c r="G35" s="2">
        <v>50000000</v>
      </c>
      <c r="H35" s="17">
        <v>0</v>
      </c>
      <c r="I35" s="17">
        <v>0</v>
      </c>
      <c r="J35" s="10">
        <v>44377</v>
      </c>
    </row>
    <row r="36" spans="1:10" x14ac:dyDescent="0.3">
      <c r="A36" s="1">
        <v>2015</v>
      </c>
      <c r="B36" s="3" t="s">
        <v>36</v>
      </c>
      <c r="C36" s="2">
        <v>0</v>
      </c>
      <c r="D36" s="2">
        <v>559281</v>
      </c>
      <c r="E36" s="2">
        <v>57874497</v>
      </c>
      <c r="F36" s="2">
        <v>50000000</v>
      </c>
      <c r="G36" s="2">
        <v>0</v>
      </c>
      <c r="H36" s="17">
        <v>1.3893483121999999</v>
      </c>
      <c r="I36" s="4">
        <v>6.9535602042676059</v>
      </c>
      <c r="J36" s="10">
        <v>44377</v>
      </c>
    </row>
    <row r="37" spans="1:10" x14ac:dyDescent="0.3">
      <c r="A37" s="1">
        <v>2015</v>
      </c>
      <c r="B37" s="3" t="s">
        <v>46</v>
      </c>
      <c r="C37" s="2">
        <v>0</v>
      </c>
      <c r="D37" s="2">
        <v>0</v>
      </c>
      <c r="E37" s="2">
        <v>72417649</v>
      </c>
      <c r="F37" s="2">
        <v>50000000</v>
      </c>
      <c r="G37" s="2">
        <v>0</v>
      </c>
      <c r="H37" s="17">
        <v>1.4483529862</v>
      </c>
      <c r="I37" s="4">
        <v>6.9776342247758194</v>
      </c>
      <c r="J37" s="10">
        <v>44377</v>
      </c>
    </row>
    <row r="38" spans="1:10" x14ac:dyDescent="0.3">
      <c r="A38" s="1">
        <v>2008</v>
      </c>
      <c r="B38" s="3" t="s">
        <v>55</v>
      </c>
      <c r="C38" s="2">
        <v>0</v>
      </c>
      <c r="D38" s="2">
        <v>0</v>
      </c>
      <c r="E38" s="2">
        <v>21129551</v>
      </c>
      <c r="F38" s="2">
        <v>40000000</v>
      </c>
      <c r="G38" s="2">
        <v>750435</v>
      </c>
      <c r="H38" s="17">
        <v>1.0906547526044628</v>
      </c>
      <c r="I38" s="4">
        <v>1.4716551416049439</v>
      </c>
      <c r="J38" s="10">
        <v>44377</v>
      </c>
    </row>
    <row r="39" spans="1:10" x14ac:dyDescent="0.3">
      <c r="A39" s="1">
        <v>2004</v>
      </c>
      <c r="B39" s="3" t="s">
        <v>51</v>
      </c>
      <c r="C39" s="2">
        <v>0</v>
      </c>
      <c r="D39" s="2">
        <v>0</v>
      </c>
      <c r="E39" s="2">
        <v>38214</v>
      </c>
      <c r="F39" s="2">
        <v>10000000</v>
      </c>
      <c r="G39" s="2">
        <v>68213</v>
      </c>
      <c r="H39" s="17">
        <v>0.99943100964317899</v>
      </c>
      <c r="I39" s="4">
        <v>-1.7732892482469342E-2</v>
      </c>
      <c r="J39" s="10">
        <v>44377</v>
      </c>
    </row>
    <row r="40" spans="1:10" x14ac:dyDescent="0.3">
      <c r="A40" s="1">
        <v>2015</v>
      </c>
      <c r="B40" s="3" t="s">
        <v>38</v>
      </c>
      <c r="C40" s="2">
        <v>0</v>
      </c>
      <c r="D40" s="2">
        <v>0</v>
      </c>
      <c r="E40" s="2">
        <v>246413</v>
      </c>
      <c r="F40" s="2">
        <v>28531885</v>
      </c>
      <c r="G40" s="2">
        <v>1317063</v>
      </c>
      <c r="H40" s="17">
        <v>1.4508592931884832</v>
      </c>
      <c r="I40" s="4">
        <v>15.65910044059169</v>
      </c>
      <c r="J40" s="10">
        <v>44377</v>
      </c>
    </row>
    <row r="41" spans="1:10" x14ac:dyDescent="0.3">
      <c r="A41" s="1">
        <v>2006</v>
      </c>
      <c r="B41" s="3" t="s">
        <v>20</v>
      </c>
      <c r="C41" s="2">
        <v>0</v>
      </c>
      <c r="D41" s="2">
        <v>0</v>
      </c>
      <c r="E41" s="2">
        <v>2149858</v>
      </c>
      <c r="F41" s="2">
        <v>30000000</v>
      </c>
      <c r="G41" s="2">
        <v>0</v>
      </c>
      <c r="H41" s="17">
        <v>0.46563607000000001</v>
      </c>
      <c r="I41" s="4">
        <v>-6.9673699342826856</v>
      </c>
      <c r="J41" s="10">
        <v>44377</v>
      </c>
    </row>
    <row r="42" spans="1:10" x14ac:dyDescent="0.3">
      <c r="A42" s="1">
        <v>2013</v>
      </c>
      <c r="B42" s="3" t="s">
        <v>22</v>
      </c>
      <c r="C42" s="2">
        <v>0</v>
      </c>
      <c r="D42" s="2">
        <v>0</v>
      </c>
      <c r="E42" s="2">
        <v>4289934</v>
      </c>
      <c r="F42" s="2">
        <v>24474342</v>
      </c>
      <c r="G42" s="2">
        <v>0</v>
      </c>
      <c r="H42" s="17">
        <v>1.4346215304545102</v>
      </c>
      <c r="I42" s="4">
        <v>9.5828247786271081</v>
      </c>
      <c r="J42" s="10">
        <v>44377</v>
      </c>
    </row>
    <row r="43" spans="1:10" x14ac:dyDescent="0.3">
      <c r="A43" s="1">
        <v>2006</v>
      </c>
      <c r="B43" s="3" t="s">
        <v>24</v>
      </c>
      <c r="C43" s="2">
        <v>0</v>
      </c>
      <c r="D43" s="2">
        <v>0</v>
      </c>
      <c r="E43" s="2">
        <v>1728712</v>
      </c>
      <c r="F43" s="2">
        <v>25000000</v>
      </c>
      <c r="G43" s="2">
        <v>0</v>
      </c>
      <c r="H43" s="17">
        <v>0.73810965879444179</v>
      </c>
      <c r="I43" s="4">
        <v>-3.2903991198751426</v>
      </c>
      <c r="J43" s="10">
        <v>44377</v>
      </c>
    </row>
    <row r="44" spans="1:10" x14ac:dyDescent="0.3">
      <c r="A44" s="1">
        <v>2009</v>
      </c>
      <c r="B44" s="3" t="s">
        <v>25</v>
      </c>
      <c r="C44" s="2">
        <v>0</v>
      </c>
      <c r="D44" s="2">
        <v>0</v>
      </c>
      <c r="E44" s="2">
        <v>8338582</v>
      </c>
      <c r="F44" s="2">
        <v>25000000</v>
      </c>
      <c r="G44" s="2">
        <v>3239288</v>
      </c>
      <c r="H44" s="17">
        <v>1.5207173406908034</v>
      </c>
      <c r="I44" s="4">
        <v>8.024656156224431</v>
      </c>
      <c r="J44" s="10">
        <v>44377</v>
      </c>
    </row>
    <row r="45" spans="1:10" x14ac:dyDescent="0.3">
      <c r="A45" s="1">
        <v>2020</v>
      </c>
      <c r="B45" s="3" t="s">
        <v>60</v>
      </c>
      <c r="C45" s="2">
        <v>3786260</v>
      </c>
      <c r="D45" s="2">
        <v>0</v>
      </c>
      <c r="E45" s="2">
        <v>8060803</v>
      </c>
      <c r="F45" s="2">
        <v>50000000</v>
      </c>
      <c r="G45" s="2">
        <v>42193591</v>
      </c>
      <c r="H45" s="17">
        <v>1.0325878390435346</v>
      </c>
      <c r="I45" s="4">
        <v>6.728766093903138</v>
      </c>
      <c r="J45" s="10">
        <v>44377</v>
      </c>
    </row>
    <row r="46" spans="1:10" x14ac:dyDescent="0.3">
      <c r="A46" s="1">
        <v>2021</v>
      </c>
      <c r="B46" s="3" t="s">
        <v>66</v>
      </c>
      <c r="C46" s="2">
        <v>0</v>
      </c>
      <c r="D46" s="2">
        <v>0</v>
      </c>
      <c r="E46" s="2">
        <v>-278471</v>
      </c>
      <c r="F46" s="2">
        <v>35000000</v>
      </c>
      <c r="G46" s="2">
        <v>35000000</v>
      </c>
      <c r="H46" s="17" t="s">
        <v>65</v>
      </c>
      <c r="I46" s="4">
        <v>0</v>
      </c>
      <c r="J46" s="10">
        <v>44377</v>
      </c>
    </row>
    <row r="47" spans="1:10" x14ac:dyDescent="0.3">
      <c r="J47" s="10"/>
    </row>
    <row r="48" spans="1:10" x14ac:dyDescent="0.3">
      <c r="A48" s="8"/>
      <c r="B48" s="13" t="s">
        <v>41</v>
      </c>
      <c r="C48" s="9">
        <f>SUM(C4:C46)</f>
        <v>39283859</v>
      </c>
      <c r="D48" s="9">
        <f t="shared" ref="D48:G48" si="0">SUM(D4:D46)</f>
        <v>8568985</v>
      </c>
      <c r="E48" s="9">
        <f t="shared" si="0"/>
        <v>872382153</v>
      </c>
      <c r="F48" s="9">
        <f t="shared" si="0"/>
        <v>1337844709</v>
      </c>
      <c r="G48" s="9">
        <f t="shared" si="0"/>
        <v>337808493</v>
      </c>
      <c r="H48" s="11">
        <v>1.29</v>
      </c>
      <c r="I48" s="12">
        <v>5.1018999999999997</v>
      </c>
      <c r="J48" s="10">
        <v>44377</v>
      </c>
    </row>
    <row r="49" spans="1:11" x14ac:dyDescent="0.3">
      <c r="C49" s="15"/>
      <c r="H49"/>
    </row>
    <row r="50" spans="1:11" x14ac:dyDescent="0.3">
      <c r="A50" s="27" t="s">
        <v>37</v>
      </c>
      <c r="B50" s="27"/>
    </row>
    <row r="51" spans="1:11" x14ac:dyDescent="0.3">
      <c r="A51" s="27" t="s">
        <v>40</v>
      </c>
      <c r="B51" s="27"/>
      <c r="E51"/>
      <c r="H51" s="12"/>
      <c r="I51" s="12"/>
      <c r="J51" s="12"/>
    </row>
    <row r="52" spans="1:11" x14ac:dyDescent="0.3">
      <c r="A52" s="27" t="s">
        <v>42</v>
      </c>
      <c r="B52" s="27"/>
    </row>
    <row r="53" spans="1:11" x14ac:dyDescent="0.3">
      <c r="A53" s="27"/>
      <c r="B53" s="27"/>
      <c r="K53" s="8"/>
    </row>
    <row r="54" spans="1:11" x14ac:dyDescent="0.3">
      <c r="A54" s="19"/>
      <c r="B54" s="19"/>
      <c r="K54" s="8"/>
    </row>
  </sheetData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zoomScale="85" zoomScaleNormal="85" workbookViewId="0">
      <selection activeCell="C48" sqref="C4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7.5546875" style="7" customWidth="1"/>
    <col min="4" max="5" width="12.77734375" style="7" customWidth="1"/>
    <col min="6" max="6" width="16.77734375" style="7" customWidth="1"/>
    <col min="7" max="9" width="12.77734375" style="7" customWidth="1"/>
    <col min="10" max="10" width="14.44140625" style="7" customWidth="1"/>
    <col min="11" max="12" width="9.21875" style="7"/>
    <col min="13" max="13" width="33.21875" style="7" customWidth="1"/>
    <col min="14" max="15" width="9.21875" style="7"/>
    <col min="16" max="16" width="10.44140625" style="7" bestFit="1" customWidth="1"/>
    <col min="17" max="16384" width="9.21875" style="7"/>
  </cols>
  <sheetData>
    <row r="1" spans="1:12" x14ac:dyDescent="0.3">
      <c r="B1"/>
    </row>
    <row r="2" spans="1:12" x14ac:dyDescent="0.3">
      <c r="A2" s="16">
        <v>44286</v>
      </c>
    </row>
    <row r="3" spans="1:12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2" x14ac:dyDescent="0.3">
      <c r="A4" s="1">
        <v>2012</v>
      </c>
      <c r="B4" s="3" t="s">
        <v>57</v>
      </c>
      <c r="C4" s="2">
        <v>0</v>
      </c>
      <c r="D4" s="2">
        <v>0</v>
      </c>
      <c r="E4" s="2">
        <v>3008318</v>
      </c>
      <c r="F4" s="2">
        <v>25000000</v>
      </c>
      <c r="G4" s="2">
        <v>0</v>
      </c>
      <c r="H4" s="17">
        <v>1.2969208050546244</v>
      </c>
      <c r="I4" s="17">
        <v>9.2568544368176084</v>
      </c>
      <c r="J4" s="10">
        <v>44286</v>
      </c>
      <c r="L4" s="15"/>
    </row>
    <row r="5" spans="1:12" x14ac:dyDescent="0.3">
      <c r="A5" s="1">
        <v>2006</v>
      </c>
      <c r="B5" s="3" t="s">
        <v>39</v>
      </c>
      <c r="C5" s="2">
        <v>0</v>
      </c>
      <c r="D5" s="2">
        <v>0</v>
      </c>
      <c r="E5" s="2">
        <v>534851</v>
      </c>
      <c r="F5" s="2">
        <v>25533001</v>
      </c>
      <c r="G5" s="2">
        <v>1744633</v>
      </c>
      <c r="H5" s="17">
        <v>0.53735323115020839</v>
      </c>
      <c r="I5" s="4">
        <v>-9.0671005749909828</v>
      </c>
      <c r="J5" s="10">
        <v>44286</v>
      </c>
      <c r="L5" s="15"/>
    </row>
    <row r="6" spans="1:12" x14ac:dyDescent="0.3">
      <c r="A6" s="1">
        <v>2017</v>
      </c>
      <c r="B6" s="3" t="s">
        <v>44</v>
      </c>
      <c r="C6" s="2">
        <v>840000</v>
      </c>
      <c r="D6" s="2">
        <v>0</v>
      </c>
      <c r="E6" s="2">
        <v>24682276</v>
      </c>
      <c r="F6" s="2">
        <v>20000000</v>
      </c>
      <c r="G6" s="2">
        <v>2015220</v>
      </c>
      <c r="H6" s="17">
        <v>1.3858842660258348</v>
      </c>
      <c r="I6" s="4">
        <v>12.050676955861018</v>
      </c>
      <c r="J6" s="10">
        <v>44286</v>
      </c>
      <c r="L6" s="15"/>
    </row>
    <row r="7" spans="1:12" x14ac:dyDescent="0.3">
      <c r="A7" s="1">
        <v>2018</v>
      </c>
      <c r="B7" s="3" t="s">
        <v>54</v>
      </c>
      <c r="C7" s="2">
        <v>962500</v>
      </c>
      <c r="D7" s="2">
        <v>0</v>
      </c>
      <c r="E7" s="2">
        <v>12234927</v>
      </c>
      <c r="F7" s="2">
        <v>35000000</v>
      </c>
      <c r="G7" s="2">
        <v>22443750</v>
      </c>
      <c r="H7" s="17">
        <v>0.97440928413339967</v>
      </c>
      <c r="I7" s="4">
        <v>-3.4303613157247059</v>
      </c>
      <c r="J7" s="10">
        <v>44286</v>
      </c>
      <c r="L7" s="15"/>
    </row>
    <row r="8" spans="1:12" x14ac:dyDescent="0.3">
      <c r="A8" s="1">
        <v>2015</v>
      </c>
      <c r="B8" s="3" t="s">
        <v>34</v>
      </c>
      <c r="C8" s="2">
        <v>0</v>
      </c>
      <c r="D8" s="2">
        <v>63428</v>
      </c>
      <c r="E8" s="2">
        <v>20300368</v>
      </c>
      <c r="F8" s="2">
        <v>20000000</v>
      </c>
      <c r="G8" s="2">
        <v>0</v>
      </c>
      <c r="H8" s="17">
        <v>1.39354055</v>
      </c>
      <c r="I8" s="4">
        <v>7.1551216401801954</v>
      </c>
      <c r="J8" s="10">
        <v>44286</v>
      </c>
      <c r="L8" s="15"/>
    </row>
    <row r="9" spans="1:12" x14ac:dyDescent="0.3">
      <c r="A9" s="1">
        <v>2012</v>
      </c>
      <c r="B9" s="3" t="s">
        <v>10</v>
      </c>
      <c r="C9" s="2">
        <v>20953</v>
      </c>
      <c r="D9" s="2">
        <v>49270</v>
      </c>
      <c r="E9" s="2">
        <v>18997351</v>
      </c>
      <c r="F9" s="2">
        <v>20000000</v>
      </c>
      <c r="G9" s="2">
        <v>2128382</v>
      </c>
      <c r="H9" s="17">
        <v>1.3181878357634993</v>
      </c>
      <c r="I9" s="4">
        <v>9.1746893725820797</v>
      </c>
      <c r="J9" s="10">
        <v>44286</v>
      </c>
      <c r="L9" s="15"/>
    </row>
    <row r="10" spans="1:12" x14ac:dyDescent="0.3">
      <c r="A10" s="1">
        <v>2019</v>
      </c>
      <c r="B10" s="3" t="s">
        <v>58</v>
      </c>
      <c r="C10" s="2">
        <v>0</v>
      </c>
      <c r="D10" s="2">
        <v>0</v>
      </c>
      <c r="E10" s="2">
        <v>2153451</v>
      </c>
      <c r="F10" s="2">
        <v>20000000</v>
      </c>
      <c r="G10" s="2">
        <v>18174150</v>
      </c>
      <c r="H10" s="17">
        <v>1.1794238299969877</v>
      </c>
      <c r="I10" s="4">
        <v>19.822563631017598</v>
      </c>
      <c r="J10" s="10">
        <v>44286</v>
      </c>
      <c r="L10" s="15"/>
    </row>
    <row r="11" spans="1:12" x14ac:dyDescent="0.3">
      <c r="A11" s="1">
        <v>2005</v>
      </c>
      <c r="B11" s="3" t="s">
        <v>11</v>
      </c>
      <c r="C11" s="2">
        <v>0</v>
      </c>
      <c r="D11" s="2">
        <v>0</v>
      </c>
      <c r="E11" s="2">
        <v>5926267</v>
      </c>
      <c r="F11" s="2">
        <v>10000000</v>
      </c>
      <c r="G11" s="2">
        <v>5885919</v>
      </c>
      <c r="H11" s="17">
        <v>4.0374036891232858</v>
      </c>
      <c r="I11" s="4">
        <v>79.652520211294032</v>
      </c>
      <c r="J11" s="10">
        <v>44286</v>
      </c>
      <c r="L11" s="15"/>
    </row>
    <row r="12" spans="1:12" x14ac:dyDescent="0.3">
      <c r="A12" s="1">
        <v>2006</v>
      </c>
      <c r="B12" s="3" t="s">
        <v>48</v>
      </c>
      <c r="C12" s="2">
        <v>0</v>
      </c>
      <c r="D12" s="2">
        <v>0</v>
      </c>
      <c r="E12" s="2">
        <v>2548704</v>
      </c>
      <c r="F12" s="2">
        <v>30000000</v>
      </c>
      <c r="G12" s="2">
        <v>33153</v>
      </c>
      <c r="H12" s="17">
        <v>1.1880196984182458</v>
      </c>
      <c r="I12" s="4">
        <v>2.714441534418377</v>
      </c>
      <c r="J12" s="10">
        <v>44286</v>
      </c>
      <c r="L12" s="15"/>
    </row>
    <row r="13" spans="1:12" x14ac:dyDescent="0.3">
      <c r="A13" s="1">
        <v>2020</v>
      </c>
      <c r="B13" s="3" t="s">
        <v>61</v>
      </c>
      <c r="C13" s="2">
        <v>6419192</v>
      </c>
      <c r="D13" s="2">
        <v>0</v>
      </c>
      <c r="E13" s="2">
        <v>7339021</v>
      </c>
      <c r="F13" s="2">
        <v>40000000</v>
      </c>
      <c r="G13" s="2">
        <v>32179604</v>
      </c>
      <c r="H13" s="17">
        <v>0.93844605715029561</v>
      </c>
      <c r="I13" s="4">
        <v>-17.476088362789177</v>
      </c>
      <c r="J13" s="10">
        <v>44286</v>
      </c>
      <c r="L13" s="15"/>
    </row>
    <row r="14" spans="1:12" x14ac:dyDescent="0.3">
      <c r="A14" s="1">
        <v>2007</v>
      </c>
      <c r="B14" s="3" t="s">
        <v>13</v>
      </c>
      <c r="C14" s="2">
        <v>0</v>
      </c>
      <c r="D14" s="2">
        <v>0</v>
      </c>
      <c r="E14" s="2">
        <v>6126777</v>
      </c>
      <c r="F14" s="2">
        <v>15000000</v>
      </c>
      <c r="G14" s="2">
        <v>0</v>
      </c>
      <c r="H14" s="17">
        <v>1.6160261493131793</v>
      </c>
      <c r="I14" s="4">
        <v>8.638744643412144</v>
      </c>
      <c r="J14" s="10">
        <v>44286</v>
      </c>
      <c r="L14" s="15"/>
    </row>
    <row r="15" spans="1:12" x14ac:dyDescent="0.3">
      <c r="A15" s="1">
        <v>2012</v>
      </c>
      <c r="B15" s="3" t="s">
        <v>2</v>
      </c>
      <c r="C15" s="2">
        <v>0</v>
      </c>
      <c r="D15" s="2">
        <v>69151</v>
      </c>
      <c r="E15" s="2">
        <v>23566719</v>
      </c>
      <c r="F15" s="2">
        <v>25000000</v>
      </c>
      <c r="G15" s="2">
        <v>0</v>
      </c>
      <c r="H15" s="17">
        <v>1.4370942595999998</v>
      </c>
      <c r="I15" s="4">
        <v>5.4202454429477465</v>
      </c>
      <c r="J15" s="10">
        <v>44286</v>
      </c>
      <c r="L15" s="15"/>
    </row>
    <row r="16" spans="1:12" x14ac:dyDescent="0.3">
      <c r="A16" s="1">
        <v>2007</v>
      </c>
      <c r="B16" s="3" t="s">
        <v>14</v>
      </c>
      <c r="C16" s="2">
        <v>0</v>
      </c>
      <c r="D16" s="2">
        <v>0</v>
      </c>
      <c r="E16" s="2">
        <v>514190</v>
      </c>
      <c r="F16" s="2">
        <v>30000000</v>
      </c>
      <c r="G16" s="2">
        <v>1023167</v>
      </c>
      <c r="H16" s="17">
        <v>0.44513670163238733</v>
      </c>
      <c r="I16" s="4">
        <v>-11.533942040350231</v>
      </c>
      <c r="J16" s="10">
        <v>44286</v>
      </c>
      <c r="L16" s="15"/>
    </row>
    <row r="17" spans="1:12" x14ac:dyDescent="0.3">
      <c r="A17" s="1">
        <v>2007</v>
      </c>
      <c r="B17" s="3" t="s">
        <v>50</v>
      </c>
      <c r="C17" s="2">
        <v>0</v>
      </c>
      <c r="D17" s="2">
        <v>0</v>
      </c>
      <c r="E17" s="2">
        <v>657967</v>
      </c>
      <c r="F17" s="2">
        <v>25000000</v>
      </c>
      <c r="G17" s="2">
        <v>0</v>
      </c>
      <c r="H17" s="17">
        <v>1.681254241902558</v>
      </c>
      <c r="I17" s="4">
        <v>10.680759363146697</v>
      </c>
      <c r="J17" s="10">
        <v>44286</v>
      </c>
      <c r="L17" s="15"/>
    </row>
    <row r="18" spans="1:12" x14ac:dyDescent="0.3">
      <c r="A18" s="1">
        <v>2011</v>
      </c>
      <c r="B18" s="3" t="s">
        <v>7</v>
      </c>
      <c r="C18" s="2">
        <v>0</v>
      </c>
      <c r="D18" s="2">
        <v>312221</v>
      </c>
      <c r="E18" s="2">
        <v>3421708</v>
      </c>
      <c r="F18" s="2">
        <v>25000000</v>
      </c>
      <c r="G18" s="2">
        <v>0</v>
      </c>
      <c r="H18" s="17">
        <v>2.2658540015015016</v>
      </c>
      <c r="I18" s="4">
        <v>21.565441100865577</v>
      </c>
      <c r="J18" s="10">
        <v>44286</v>
      </c>
      <c r="L18" s="15"/>
    </row>
    <row r="19" spans="1:12" x14ac:dyDescent="0.3">
      <c r="A19" s="1">
        <v>2014</v>
      </c>
      <c r="B19" s="3" t="s">
        <v>8</v>
      </c>
      <c r="C19" s="2">
        <v>0</v>
      </c>
      <c r="D19" s="2">
        <v>0</v>
      </c>
      <c r="E19" s="2">
        <v>14525922</v>
      </c>
      <c r="F19" s="2">
        <v>25000000</v>
      </c>
      <c r="G19" s="2">
        <v>518519</v>
      </c>
      <c r="H19" s="17">
        <v>1.2632867969514949</v>
      </c>
      <c r="I19" s="4">
        <v>7.9565861345540112</v>
      </c>
      <c r="J19" s="10">
        <v>44286</v>
      </c>
      <c r="L19" s="15"/>
    </row>
    <row r="20" spans="1:12" x14ac:dyDescent="0.3">
      <c r="A20" s="1">
        <v>2015</v>
      </c>
      <c r="B20" s="3" t="s">
        <v>9</v>
      </c>
      <c r="C20" s="2">
        <v>0</v>
      </c>
      <c r="D20" s="2">
        <v>0</v>
      </c>
      <c r="E20" s="2">
        <v>18442223</v>
      </c>
      <c r="F20" s="2">
        <v>20000000</v>
      </c>
      <c r="G20" s="2">
        <v>0</v>
      </c>
      <c r="H20" s="17">
        <v>1.1252871461553358</v>
      </c>
      <c r="I20" s="4">
        <v>3.5099877619026776</v>
      </c>
      <c r="J20" s="10">
        <v>44286</v>
      </c>
      <c r="L20" s="15"/>
    </row>
    <row r="21" spans="1:12" x14ac:dyDescent="0.3">
      <c r="A21" s="1">
        <v>2012</v>
      </c>
      <c r="B21" s="3" t="s">
        <v>6</v>
      </c>
      <c r="C21" s="2">
        <v>0</v>
      </c>
      <c r="D21" s="2">
        <v>199174</v>
      </c>
      <c r="E21" s="2">
        <v>18530846</v>
      </c>
      <c r="F21" s="2">
        <v>20000000</v>
      </c>
      <c r="G21" s="2">
        <v>0</v>
      </c>
      <c r="H21" s="17">
        <v>1.2622965346645305</v>
      </c>
      <c r="I21" s="4">
        <v>3.6261392230261036</v>
      </c>
      <c r="J21" s="10">
        <v>44286</v>
      </c>
      <c r="L21" s="15"/>
    </row>
    <row r="22" spans="1:12" x14ac:dyDescent="0.3">
      <c r="A22" s="1">
        <v>2018</v>
      </c>
      <c r="B22" s="3" t="s">
        <v>45</v>
      </c>
      <c r="C22" s="2">
        <v>1170033</v>
      </c>
      <c r="D22" s="2">
        <v>0</v>
      </c>
      <c r="E22" s="2">
        <v>21280085</v>
      </c>
      <c r="F22" s="2">
        <v>25000000</v>
      </c>
      <c r="G22" s="2">
        <v>4174199</v>
      </c>
      <c r="H22" s="17">
        <v>1.0533798331794548</v>
      </c>
      <c r="I22" s="4">
        <v>3.2705008031546079</v>
      </c>
      <c r="J22" s="10">
        <v>44286</v>
      </c>
      <c r="L22" s="15"/>
    </row>
    <row r="23" spans="1:12" x14ac:dyDescent="0.3">
      <c r="A23" s="1">
        <v>2009</v>
      </c>
      <c r="B23" s="3" t="s">
        <v>15</v>
      </c>
      <c r="C23" s="2">
        <v>0</v>
      </c>
      <c r="D23" s="2">
        <v>0</v>
      </c>
      <c r="E23" s="2">
        <v>-2372046</v>
      </c>
      <c r="F23" s="2">
        <v>10000000</v>
      </c>
      <c r="G23" s="2">
        <v>0</v>
      </c>
      <c r="H23" s="17">
        <v>5.9280029803572429E-2</v>
      </c>
      <c r="I23" s="4">
        <v>0</v>
      </c>
      <c r="J23" s="10">
        <v>44286</v>
      </c>
      <c r="L23" s="15"/>
    </row>
    <row r="24" spans="1:12" x14ac:dyDescent="0.3">
      <c r="A24" s="1">
        <v>2004</v>
      </c>
      <c r="B24" s="3" t="s">
        <v>3</v>
      </c>
      <c r="C24" s="2">
        <v>1506450</v>
      </c>
      <c r="D24" s="2">
        <v>1509521</v>
      </c>
      <c r="E24" s="2">
        <v>188495369</v>
      </c>
      <c r="F24" s="2">
        <v>63867553</v>
      </c>
      <c r="G24" s="2">
        <v>0</v>
      </c>
      <c r="H24" s="17">
        <v>2.0074249946866449</v>
      </c>
      <c r="I24" s="4">
        <v>7.1049095493005199</v>
      </c>
      <c r="J24" s="10">
        <v>44286</v>
      </c>
      <c r="L24" s="15"/>
    </row>
    <row r="25" spans="1:12" x14ac:dyDescent="0.3">
      <c r="A25" s="1">
        <v>2015</v>
      </c>
      <c r="B25" s="3" t="s">
        <v>4</v>
      </c>
      <c r="C25" s="2">
        <v>52979</v>
      </c>
      <c r="D25" s="2">
        <v>115635</v>
      </c>
      <c r="E25" s="2">
        <v>34200632</v>
      </c>
      <c r="F25" s="2">
        <v>50000000</v>
      </c>
      <c r="G25" s="2">
        <v>0</v>
      </c>
      <c r="H25" s="17">
        <v>1.1737896435188253</v>
      </c>
      <c r="I25" s="4">
        <v>4.5875237112356748</v>
      </c>
      <c r="J25" s="10">
        <v>44286</v>
      </c>
      <c r="L25" s="15"/>
    </row>
    <row r="26" spans="1:12" x14ac:dyDescent="0.3">
      <c r="A26" s="1">
        <v>2005</v>
      </c>
      <c r="B26" s="3" t="s">
        <v>5</v>
      </c>
      <c r="C26" s="2">
        <v>0</v>
      </c>
      <c r="D26" s="2">
        <v>0</v>
      </c>
      <c r="E26" s="2">
        <v>72691818</v>
      </c>
      <c r="F26" s="2">
        <v>30000000</v>
      </c>
      <c r="G26" s="2">
        <v>0</v>
      </c>
      <c r="H26" s="17">
        <v>2.4834202398823657</v>
      </c>
      <c r="I26" s="4">
        <v>6.2036879222535424</v>
      </c>
      <c r="J26" s="10">
        <v>44286</v>
      </c>
      <c r="L26" s="15"/>
    </row>
    <row r="27" spans="1:12" x14ac:dyDescent="0.3">
      <c r="A27" s="1">
        <v>2019</v>
      </c>
      <c r="B27" s="18" t="s">
        <v>56</v>
      </c>
      <c r="C27" s="2">
        <v>0</v>
      </c>
      <c r="D27" s="2">
        <v>418685</v>
      </c>
      <c r="E27" s="2">
        <v>35249077</v>
      </c>
      <c r="F27" s="2">
        <v>35000000</v>
      </c>
      <c r="G27" s="2">
        <v>0</v>
      </c>
      <c r="H27" s="17">
        <v>1.0696166571428571</v>
      </c>
      <c r="I27" s="4">
        <v>5.1558732492636539</v>
      </c>
      <c r="J27" s="10">
        <v>44286</v>
      </c>
      <c r="L27" s="15"/>
    </row>
    <row r="28" spans="1:12" x14ac:dyDescent="0.3">
      <c r="A28" s="1">
        <v>2008</v>
      </c>
      <c r="B28" s="3" t="s">
        <v>17</v>
      </c>
      <c r="C28" s="2">
        <v>0</v>
      </c>
      <c r="D28" s="2">
        <v>0</v>
      </c>
      <c r="E28" s="2">
        <v>-1048102</v>
      </c>
      <c r="F28" s="2">
        <v>20000000</v>
      </c>
      <c r="G28" s="2">
        <v>0</v>
      </c>
      <c r="H28" s="17">
        <v>0.1372294038934892</v>
      </c>
      <c r="I28" s="4">
        <v>0</v>
      </c>
      <c r="J28" s="10">
        <v>44286</v>
      </c>
      <c r="L28" s="15"/>
    </row>
    <row r="29" spans="1:12" x14ac:dyDescent="0.3">
      <c r="A29" s="1">
        <v>2020</v>
      </c>
      <c r="B29" s="3" t="s">
        <v>59</v>
      </c>
      <c r="C29" s="2">
        <v>3298775</v>
      </c>
      <c r="D29" s="2">
        <v>0</v>
      </c>
      <c r="E29" s="2">
        <v>14993371</v>
      </c>
      <c r="F29" s="2">
        <v>35000000</v>
      </c>
      <c r="G29" s="2">
        <v>20815269</v>
      </c>
      <c r="H29" s="17">
        <v>1.0570077189575937</v>
      </c>
      <c r="I29" s="4">
        <v>9.8602779996225021</v>
      </c>
      <c r="J29" s="10">
        <v>44286</v>
      </c>
      <c r="L29" s="15"/>
    </row>
    <row r="30" spans="1:12" x14ac:dyDescent="0.3">
      <c r="A30" s="1">
        <v>2016</v>
      </c>
      <c r="B30" s="3" t="s">
        <v>35</v>
      </c>
      <c r="C30" s="2">
        <v>464114</v>
      </c>
      <c r="D30" s="2">
        <v>565312</v>
      </c>
      <c r="E30" s="2">
        <v>87116407</v>
      </c>
      <c r="F30" s="2">
        <v>50000000</v>
      </c>
      <c r="G30" s="2">
        <v>0</v>
      </c>
      <c r="H30" s="17">
        <v>1.826829843308849</v>
      </c>
      <c r="I30" s="4">
        <v>13.732535923869559</v>
      </c>
      <c r="J30" s="10">
        <v>44286</v>
      </c>
      <c r="L30" s="15"/>
    </row>
    <row r="31" spans="1:12" x14ac:dyDescent="0.3">
      <c r="A31" s="1">
        <v>2011</v>
      </c>
      <c r="B31" s="3" t="s">
        <v>18</v>
      </c>
      <c r="C31" s="2">
        <v>0</v>
      </c>
      <c r="D31" s="2">
        <v>0</v>
      </c>
      <c r="E31" s="2">
        <v>142199</v>
      </c>
      <c r="F31" s="2">
        <v>15000000</v>
      </c>
      <c r="G31" s="2">
        <v>924533</v>
      </c>
      <c r="H31" s="17">
        <v>1.754809068368655</v>
      </c>
      <c r="I31" s="4">
        <v>50.161447372465197</v>
      </c>
      <c r="J31" s="10">
        <v>44286</v>
      </c>
      <c r="L31" s="15"/>
    </row>
    <row r="32" spans="1:12" x14ac:dyDescent="0.3">
      <c r="A32" s="1">
        <v>2011</v>
      </c>
      <c r="B32" s="3" t="s">
        <v>19</v>
      </c>
      <c r="C32" s="2">
        <v>0</v>
      </c>
      <c r="D32" s="2">
        <v>112284</v>
      </c>
      <c r="E32" s="2">
        <v>263515</v>
      </c>
      <c r="F32" s="2">
        <v>15000000</v>
      </c>
      <c r="G32" s="2">
        <v>1708525</v>
      </c>
      <c r="H32" s="17">
        <v>1.5460367222802602</v>
      </c>
      <c r="I32" s="4">
        <v>26.343750202310435</v>
      </c>
      <c r="J32" s="10">
        <v>44286</v>
      </c>
      <c r="L32" s="15"/>
    </row>
    <row r="33" spans="1:12" x14ac:dyDescent="0.3">
      <c r="A33" s="1">
        <v>2013</v>
      </c>
      <c r="B33" s="3" t="s">
        <v>53</v>
      </c>
      <c r="C33" s="2">
        <v>0</v>
      </c>
      <c r="D33" s="2">
        <v>153804</v>
      </c>
      <c r="E33" s="2">
        <v>915466</v>
      </c>
      <c r="F33" s="2">
        <v>25000000</v>
      </c>
      <c r="G33" s="2">
        <v>500000</v>
      </c>
      <c r="H33" s="17">
        <v>1.281385795932781</v>
      </c>
      <c r="I33" s="4">
        <v>8.2129487412265547</v>
      </c>
      <c r="J33" s="10">
        <v>44286</v>
      </c>
      <c r="L33" s="15"/>
    </row>
    <row r="34" spans="1:12" x14ac:dyDescent="0.3">
      <c r="A34" s="1">
        <v>2020</v>
      </c>
      <c r="B34" s="3" t="s">
        <v>68</v>
      </c>
      <c r="C34" s="2">
        <v>2136137</v>
      </c>
      <c r="D34" s="2">
        <v>0</v>
      </c>
      <c r="E34" s="2">
        <v>3452707</v>
      </c>
      <c r="F34" s="2">
        <v>35437928</v>
      </c>
      <c r="G34" s="2">
        <v>33203999</v>
      </c>
      <c r="H34" s="17">
        <v>0.76383478714968012</v>
      </c>
      <c r="I34" s="4">
        <v>-42.427369081057122</v>
      </c>
      <c r="J34" s="10">
        <v>44286</v>
      </c>
      <c r="L34" s="15"/>
    </row>
    <row r="35" spans="1:12" x14ac:dyDescent="0.3">
      <c r="A35" s="1">
        <v>2020</v>
      </c>
      <c r="B35" s="3" t="s">
        <v>63</v>
      </c>
      <c r="C35" s="2">
        <v>0</v>
      </c>
      <c r="D35" s="2">
        <v>262272</v>
      </c>
      <c r="E35" s="2">
        <v>2328916</v>
      </c>
      <c r="F35" s="2">
        <v>50000000</v>
      </c>
      <c r="G35" s="2">
        <v>50000000</v>
      </c>
      <c r="H35" s="17">
        <v>0</v>
      </c>
      <c r="I35" s="17" t="s">
        <v>65</v>
      </c>
      <c r="J35" s="10">
        <v>44286</v>
      </c>
      <c r="L35" s="15"/>
    </row>
    <row r="36" spans="1:12" x14ac:dyDescent="0.3">
      <c r="A36" s="1">
        <v>2015</v>
      </c>
      <c r="B36" s="3" t="s">
        <v>36</v>
      </c>
      <c r="C36" s="2">
        <v>0</v>
      </c>
      <c r="D36" s="2">
        <v>556274</v>
      </c>
      <c r="E36" s="2">
        <v>56851885</v>
      </c>
      <c r="F36" s="2">
        <v>50000000</v>
      </c>
      <c r="G36" s="2">
        <v>0</v>
      </c>
      <c r="H36" s="17">
        <v>1.357710459</v>
      </c>
      <c r="I36" s="4">
        <v>6.7530484592472906</v>
      </c>
      <c r="J36" s="10">
        <v>44286</v>
      </c>
      <c r="L36" s="15"/>
    </row>
    <row r="37" spans="1:12" x14ac:dyDescent="0.3">
      <c r="A37" s="1">
        <v>2015</v>
      </c>
      <c r="B37" s="3" t="s">
        <v>46</v>
      </c>
      <c r="C37" s="2">
        <v>0</v>
      </c>
      <c r="D37" s="2">
        <v>0</v>
      </c>
      <c r="E37" s="2">
        <v>69865632</v>
      </c>
      <c r="F37" s="2">
        <v>50000000</v>
      </c>
      <c r="G37" s="2">
        <v>0</v>
      </c>
      <c r="H37" s="17">
        <v>1.3973126491999999</v>
      </c>
      <c r="I37" s="4">
        <v>6.5897820916902106</v>
      </c>
      <c r="J37" s="10">
        <v>44286</v>
      </c>
      <c r="L37" s="15"/>
    </row>
    <row r="38" spans="1:12" x14ac:dyDescent="0.3">
      <c r="A38" s="1">
        <v>2008</v>
      </c>
      <c r="B38" s="3" t="s">
        <v>55</v>
      </c>
      <c r="C38" s="2">
        <v>0</v>
      </c>
      <c r="D38" s="2">
        <v>0</v>
      </c>
      <c r="E38" s="2">
        <v>21540780</v>
      </c>
      <c r="F38" s="2">
        <v>40000000</v>
      </c>
      <c r="G38" s="2">
        <v>750435</v>
      </c>
      <c r="H38" s="17">
        <v>1.0985612912189746</v>
      </c>
      <c r="I38" s="4">
        <v>1.6135866310503788</v>
      </c>
      <c r="J38" s="10">
        <v>44286</v>
      </c>
      <c r="L38" s="15"/>
    </row>
    <row r="39" spans="1:12" x14ac:dyDescent="0.3">
      <c r="A39" s="1">
        <v>2004</v>
      </c>
      <c r="B39" s="3" t="s">
        <v>51</v>
      </c>
      <c r="C39" s="2">
        <v>0</v>
      </c>
      <c r="D39" s="2">
        <v>0</v>
      </c>
      <c r="E39" s="2">
        <v>39730</v>
      </c>
      <c r="F39" s="2">
        <v>10000000</v>
      </c>
      <c r="G39" s="2">
        <v>68213</v>
      </c>
      <c r="H39" s="17">
        <v>0.99951149068623035</v>
      </c>
      <c r="I39" s="4">
        <v>-1.5223423112609158E-2</v>
      </c>
      <c r="J39" s="10">
        <v>44286</v>
      </c>
      <c r="L39" s="15"/>
    </row>
    <row r="40" spans="1:12" x14ac:dyDescent="0.3">
      <c r="A40" s="1">
        <v>2015</v>
      </c>
      <c r="B40" s="3" t="s">
        <v>38</v>
      </c>
      <c r="C40" s="2">
        <v>0</v>
      </c>
      <c r="D40" s="2">
        <v>0</v>
      </c>
      <c r="E40" s="2">
        <v>186651</v>
      </c>
      <c r="F40" s="2">
        <v>28531885</v>
      </c>
      <c r="G40" s="2">
        <v>1303004</v>
      </c>
      <c r="H40" s="17">
        <v>1.4487351221108176</v>
      </c>
      <c r="I40" s="4">
        <v>15.61796893825167</v>
      </c>
      <c r="J40" s="10">
        <v>44286</v>
      </c>
      <c r="L40" s="15"/>
    </row>
    <row r="41" spans="1:12" x14ac:dyDescent="0.3">
      <c r="A41" s="1">
        <v>2006</v>
      </c>
      <c r="B41" s="3" t="s">
        <v>20</v>
      </c>
      <c r="C41" s="2">
        <v>0</v>
      </c>
      <c r="D41" s="2">
        <v>300000</v>
      </c>
      <c r="E41" s="2">
        <v>1990240</v>
      </c>
      <c r="F41" s="2">
        <v>30000000</v>
      </c>
      <c r="G41" s="2">
        <v>0</v>
      </c>
      <c r="H41" s="17">
        <v>1.4321266672619071</v>
      </c>
      <c r="I41" s="4">
        <v>9.6048919519675877</v>
      </c>
      <c r="J41" s="10">
        <v>44286</v>
      </c>
      <c r="L41" s="15"/>
    </row>
    <row r="42" spans="1:12" x14ac:dyDescent="0.3">
      <c r="A42" s="1">
        <v>2013</v>
      </c>
      <c r="B42" s="3" t="s">
        <v>22</v>
      </c>
      <c r="C42" s="2">
        <v>0</v>
      </c>
      <c r="D42" s="2">
        <v>0</v>
      </c>
      <c r="E42" s="2">
        <v>4228852</v>
      </c>
      <c r="F42" s="2">
        <v>24474342</v>
      </c>
      <c r="G42" s="2">
        <v>0</v>
      </c>
      <c r="H42" s="17">
        <v>0.99101645378501102</v>
      </c>
      <c r="I42" s="4">
        <v>-0.12798696428285572</v>
      </c>
      <c r="J42" s="10">
        <v>44286</v>
      </c>
      <c r="L42" s="15"/>
    </row>
    <row r="43" spans="1:12" x14ac:dyDescent="0.3">
      <c r="A43" s="1">
        <v>2004</v>
      </c>
      <c r="B43" s="3" t="s">
        <v>23</v>
      </c>
      <c r="C43" s="2">
        <v>0</v>
      </c>
      <c r="D43" s="2">
        <v>429356</v>
      </c>
      <c r="E43" s="2">
        <v>0</v>
      </c>
      <c r="F43" s="2">
        <v>25000000</v>
      </c>
      <c r="G43" s="2">
        <v>0</v>
      </c>
      <c r="H43" s="17">
        <v>0.73800473879746342</v>
      </c>
      <c r="I43" s="4">
        <v>-3.3018559538451453</v>
      </c>
      <c r="J43" s="10">
        <v>44286</v>
      </c>
      <c r="L43" s="15"/>
    </row>
    <row r="44" spans="1:12" x14ac:dyDescent="0.3">
      <c r="A44" s="1">
        <v>2006</v>
      </c>
      <c r="B44" s="3" t="s">
        <v>24</v>
      </c>
      <c r="C44" s="2">
        <v>0</v>
      </c>
      <c r="D44" s="2">
        <v>0</v>
      </c>
      <c r="E44" s="2">
        <v>1726089</v>
      </c>
      <c r="F44" s="2">
        <v>25000000</v>
      </c>
      <c r="G44" s="2">
        <v>0</v>
      </c>
      <c r="H44" s="17">
        <v>0.73800473879746342</v>
      </c>
      <c r="I44" s="4">
        <v>-3.3018559538451453</v>
      </c>
      <c r="J44" s="10">
        <v>44286</v>
      </c>
      <c r="L44" s="15"/>
    </row>
    <row r="45" spans="1:12" x14ac:dyDescent="0.3">
      <c r="A45" s="1">
        <v>2009</v>
      </c>
      <c r="B45" s="3" t="s">
        <v>25</v>
      </c>
      <c r="C45" s="2">
        <v>0</v>
      </c>
      <c r="D45" s="2">
        <v>0</v>
      </c>
      <c r="E45" s="2">
        <v>8198525</v>
      </c>
      <c r="F45" s="2">
        <v>25000000</v>
      </c>
      <c r="G45" s="2">
        <v>3239288</v>
      </c>
      <c r="H45" s="17">
        <v>1.5143976396317909</v>
      </c>
      <c r="I45" s="4">
        <v>8.0328903197445669</v>
      </c>
      <c r="J45" s="10">
        <v>44286</v>
      </c>
      <c r="L45" s="15"/>
    </row>
    <row r="46" spans="1:12" x14ac:dyDescent="0.3">
      <c r="A46" s="1">
        <v>2020</v>
      </c>
      <c r="B46" s="3" t="s">
        <v>60</v>
      </c>
      <c r="C46" s="2">
        <v>3743763</v>
      </c>
      <c r="D46" s="2">
        <v>0</v>
      </c>
      <c r="E46" s="2">
        <v>3899211</v>
      </c>
      <c r="F46" s="2">
        <v>50000000</v>
      </c>
      <c r="G46" s="2">
        <v>45979851</v>
      </c>
      <c r="H46" s="17">
        <v>0.96991703541336405</v>
      </c>
      <c r="I46" s="4">
        <v>-7.7751531300262915</v>
      </c>
      <c r="J46" s="10">
        <v>44286</v>
      </c>
      <c r="L46" s="15"/>
    </row>
    <row r="47" spans="1:12" x14ac:dyDescent="0.3">
      <c r="J47" s="10"/>
    </row>
    <row r="48" spans="1:12" x14ac:dyDescent="0.3">
      <c r="A48" s="8"/>
      <c r="B48" s="13" t="s">
        <v>41</v>
      </c>
      <c r="C48" s="9">
        <f>SUM(C4:C47)</f>
        <v>20614896</v>
      </c>
      <c r="D48" s="9">
        <f t="shared" ref="D48:G48" si="0">SUM(D4:D47)</f>
        <v>5116387</v>
      </c>
      <c r="E48" s="9">
        <f t="shared" si="0"/>
        <v>809748895</v>
      </c>
      <c r="F48" s="9">
        <f t="shared" si="0"/>
        <v>1247844709</v>
      </c>
      <c r="G48" s="9">
        <f t="shared" si="0"/>
        <v>248813813</v>
      </c>
      <c r="H48" s="11">
        <v>1.28</v>
      </c>
      <c r="I48" s="12">
        <v>5.0061</v>
      </c>
      <c r="J48" s="10">
        <v>44286</v>
      </c>
    </row>
    <row r="49" spans="1:11" x14ac:dyDescent="0.3">
      <c r="C49" s="15"/>
      <c r="H49"/>
    </row>
    <row r="50" spans="1:11" x14ac:dyDescent="0.3">
      <c r="A50" s="27" t="s">
        <v>37</v>
      </c>
      <c r="B50" s="27"/>
    </row>
    <row r="51" spans="1:11" x14ac:dyDescent="0.3">
      <c r="A51" s="27" t="s">
        <v>40</v>
      </c>
      <c r="B51" s="27"/>
      <c r="E51"/>
      <c r="H51" s="12"/>
      <c r="I51" s="12"/>
      <c r="J51" s="12"/>
    </row>
    <row r="52" spans="1:11" x14ac:dyDescent="0.3">
      <c r="A52" s="27" t="s">
        <v>42</v>
      </c>
      <c r="B52" s="27"/>
    </row>
    <row r="53" spans="1:11" x14ac:dyDescent="0.3">
      <c r="A53" s="27"/>
      <c r="B53" s="27"/>
      <c r="K53" s="8"/>
    </row>
    <row r="54" spans="1:11" x14ac:dyDescent="0.3">
      <c r="A54" s="19"/>
      <c r="B54" s="19"/>
      <c r="K54" s="8"/>
    </row>
  </sheetData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topLeftCell="A30" workbookViewId="0">
      <selection activeCell="E51" sqref="E51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0" x14ac:dyDescent="0.3">
      <c r="B1"/>
    </row>
    <row r="2" spans="1:10" x14ac:dyDescent="0.3">
      <c r="A2" s="16">
        <v>44196</v>
      </c>
      <c r="C2"/>
      <c r="D2"/>
      <c r="E2"/>
      <c r="F2"/>
      <c r="G2"/>
      <c r="H2"/>
      <c r="I2"/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57</v>
      </c>
      <c r="C4" s="2">
        <v>0</v>
      </c>
      <c r="D4" s="2">
        <v>0</v>
      </c>
      <c r="E4" s="2">
        <v>2979018</v>
      </c>
      <c r="F4" s="2">
        <v>25000000</v>
      </c>
      <c r="G4" s="2">
        <v>0</v>
      </c>
      <c r="H4" s="17">
        <v>9.3066558376472273</v>
      </c>
      <c r="I4" s="17">
        <v>1.2950274985007015</v>
      </c>
      <c r="J4" s="10">
        <v>44196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558367</v>
      </c>
      <c r="F5" s="2">
        <v>25533001</v>
      </c>
      <c r="G5" s="2">
        <v>1816882</v>
      </c>
      <c r="H5" s="17">
        <v>-9.0456199324613014</v>
      </c>
      <c r="I5" s="4">
        <v>0.53840375775337812</v>
      </c>
      <c r="J5" s="10">
        <v>44196</v>
      </c>
    </row>
    <row r="6" spans="1:10" x14ac:dyDescent="0.3">
      <c r="A6" s="1">
        <v>2017</v>
      </c>
      <c r="B6" s="3" t="s">
        <v>44</v>
      </c>
      <c r="C6" s="2">
        <v>357000</v>
      </c>
      <c r="D6" s="2">
        <v>0</v>
      </c>
      <c r="E6" s="2">
        <v>22149130</v>
      </c>
      <c r="F6" s="2">
        <v>20000000</v>
      </c>
      <c r="G6" s="2">
        <v>2855220</v>
      </c>
      <c r="H6" s="17">
        <v>10.309671977510826</v>
      </c>
      <c r="I6" s="4">
        <v>1.3074836021623069</v>
      </c>
      <c r="J6" s="10">
        <v>44196</v>
      </c>
    </row>
    <row r="7" spans="1:10" x14ac:dyDescent="0.3">
      <c r="A7" s="1">
        <v>2018</v>
      </c>
      <c r="B7" s="3" t="s">
        <v>54</v>
      </c>
      <c r="C7" s="2">
        <v>3543750</v>
      </c>
      <c r="D7" s="2">
        <v>0</v>
      </c>
      <c r="E7" s="2">
        <v>10188591</v>
      </c>
      <c r="F7" s="2">
        <v>35000000</v>
      </c>
      <c r="G7" s="2">
        <v>23406250</v>
      </c>
      <c r="H7" s="17">
        <v>-21.886911709516454</v>
      </c>
      <c r="I7" s="4">
        <v>0.87880030567331535</v>
      </c>
      <c r="J7" s="10">
        <v>44196</v>
      </c>
    </row>
    <row r="8" spans="1:10" x14ac:dyDescent="0.3">
      <c r="A8" s="1">
        <v>2015</v>
      </c>
      <c r="B8" s="3" t="s">
        <v>34</v>
      </c>
      <c r="C8" s="2">
        <v>0</v>
      </c>
      <c r="D8" s="2">
        <v>47629</v>
      </c>
      <c r="E8" s="2">
        <v>20236754</v>
      </c>
      <c r="F8" s="2">
        <v>20000000</v>
      </c>
      <c r="G8" s="2">
        <v>0</v>
      </c>
      <c r="H8" s="17">
        <v>7.3321849365040714</v>
      </c>
      <c r="I8" s="4">
        <v>1.38718845</v>
      </c>
      <c r="J8" s="10">
        <v>44196</v>
      </c>
    </row>
    <row r="9" spans="1:10" x14ac:dyDescent="0.3">
      <c r="A9" s="1">
        <v>2012</v>
      </c>
      <c r="B9" s="3" t="s">
        <v>10</v>
      </c>
      <c r="C9" s="2">
        <v>203175</v>
      </c>
      <c r="D9" s="2">
        <v>345397</v>
      </c>
      <c r="E9" s="2">
        <v>18913205</v>
      </c>
      <c r="F9" s="2">
        <v>20000000</v>
      </c>
      <c r="G9" s="2">
        <v>2149335</v>
      </c>
      <c r="H9" s="17">
        <v>9.4820733597163365</v>
      </c>
      <c r="I9" s="4">
        <v>1.313655482957111</v>
      </c>
      <c r="J9" s="10">
        <v>44196</v>
      </c>
    </row>
    <row r="10" spans="1:10" x14ac:dyDescent="0.3">
      <c r="A10" s="1">
        <v>2019</v>
      </c>
      <c r="B10" s="3" t="s">
        <v>58</v>
      </c>
      <c r="C10" s="2">
        <v>393604</v>
      </c>
      <c r="D10" s="2">
        <v>0</v>
      </c>
      <c r="E10" s="2">
        <v>1678822</v>
      </c>
      <c r="F10" s="2">
        <v>20000000</v>
      </c>
      <c r="G10" s="2">
        <v>18174150</v>
      </c>
      <c r="H10" s="17">
        <v>-12.309242170005941</v>
      </c>
      <c r="I10" s="4">
        <v>0.91947421748774538</v>
      </c>
      <c r="J10" s="10">
        <v>44196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5471385</v>
      </c>
      <c r="F11" s="2">
        <v>10000000</v>
      </c>
      <c r="G11" s="2">
        <v>5885919</v>
      </c>
      <c r="H11" s="17">
        <v>79.654431247221197</v>
      </c>
      <c r="I11" s="4">
        <v>3.9236877935679129</v>
      </c>
      <c r="J11" s="10">
        <v>44196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2465840</v>
      </c>
      <c r="F12" s="2">
        <v>30000000</v>
      </c>
      <c r="G12" s="2">
        <v>33153</v>
      </c>
      <c r="H12" s="17">
        <v>2.6898419428980969</v>
      </c>
      <c r="I12" s="4">
        <v>1.1853909864975558</v>
      </c>
      <c r="J12" s="10">
        <v>44196</v>
      </c>
    </row>
    <row r="13" spans="1:10" x14ac:dyDescent="0.3">
      <c r="A13" s="1">
        <v>2005</v>
      </c>
      <c r="B13" s="3" t="s">
        <v>12</v>
      </c>
      <c r="C13" s="2">
        <v>0</v>
      </c>
      <c r="D13" s="2">
        <v>32899</v>
      </c>
      <c r="E13" s="2">
        <v>0</v>
      </c>
      <c r="F13" s="2">
        <v>10000000</v>
      </c>
      <c r="G13" s="2">
        <v>1011296</v>
      </c>
      <c r="H13" s="17">
        <v>-10.426790269696395</v>
      </c>
      <c r="I13" s="4">
        <v>0.44584234399882949</v>
      </c>
      <c r="J13" s="10">
        <v>44196</v>
      </c>
    </row>
    <row r="14" spans="1:10" x14ac:dyDescent="0.3">
      <c r="A14" s="1">
        <v>2020</v>
      </c>
      <c r="B14" s="3" t="s">
        <v>61</v>
      </c>
      <c r="C14" s="2">
        <v>1401205</v>
      </c>
      <c r="D14" s="2">
        <v>0</v>
      </c>
      <c r="E14" s="2">
        <v>852001</v>
      </c>
      <c r="F14" s="2">
        <v>40000000</v>
      </c>
      <c r="G14" s="2">
        <v>38598795</v>
      </c>
      <c r="H14" s="17">
        <v>-43.366631595125313</v>
      </c>
      <c r="I14" s="4">
        <v>0.60804859388883137</v>
      </c>
      <c r="J14" s="10">
        <v>44196</v>
      </c>
    </row>
    <row r="15" spans="1:10" x14ac:dyDescent="0.3">
      <c r="A15" s="1">
        <v>2014</v>
      </c>
      <c r="B15" s="3" t="s">
        <v>1</v>
      </c>
      <c r="C15" s="2">
        <v>0</v>
      </c>
      <c r="D15" s="2">
        <v>248</v>
      </c>
      <c r="E15" s="2">
        <v>-1</v>
      </c>
      <c r="F15" s="2">
        <v>40000000</v>
      </c>
      <c r="G15" s="2">
        <v>0</v>
      </c>
      <c r="H15" s="17">
        <v>4.643717843167261</v>
      </c>
      <c r="I15" s="4">
        <v>1.2028001675136024</v>
      </c>
      <c r="J15" s="10">
        <v>44196</v>
      </c>
    </row>
    <row r="16" spans="1:10" x14ac:dyDescent="0.3">
      <c r="A16" s="1">
        <v>2007</v>
      </c>
      <c r="B16" s="3" t="s">
        <v>13</v>
      </c>
      <c r="C16" s="2">
        <v>0</v>
      </c>
      <c r="D16" s="2">
        <v>0</v>
      </c>
      <c r="E16" s="2">
        <v>6221539</v>
      </c>
      <c r="F16" s="2">
        <v>15000000</v>
      </c>
      <c r="G16" s="2">
        <v>0</v>
      </c>
      <c r="H16" s="17">
        <v>8.7515600572649852</v>
      </c>
      <c r="I16" s="4">
        <v>1.6217093432528202</v>
      </c>
      <c r="J16" s="10">
        <v>44196</v>
      </c>
    </row>
    <row r="17" spans="1:10" x14ac:dyDescent="0.3">
      <c r="A17" s="1">
        <v>2012</v>
      </c>
      <c r="B17" s="3" t="s">
        <v>2</v>
      </c>
      <c r="C17" s="2">
        <v>0</v>
      </c>
      <c r="D17" s="2">
        <v>6381125</v>
      </c>
      <c r="E17" s="2">
        <v>23905215</v>
      </c>
      <c r="F17" s="2">
        <v>25000000</v>
      </c>
      <c r="G17" s="2">
        <v>0</v>
      </c>
      <c r="H17" s="17">
        <v>5.6652197848571895</v>
      </c>
      <c r="I17" s="4">
        <v>1.4478680595999998</v>
      </c>
      <c r="J17" s="10">
        <v>44196</v>
      </c>
    </row>
    <row r="18" spans="1:10" x14ac:dyDescent="0.3">
      <c r="A18" s="1">
        <v>2007</v>
      </c>
      <c r="B18" s="3" t="s">
        <v>49</v>
      </c>
      <c r="C18" s="2">
        <v>0</v>
      </c>
      <c r="D18" s="2">
        <v>0</v>
      </c>
      <c r="E18" s="2">
        <v>0</v>
      </c>
      <c r="F18" s="2">
        <v>25000000</v>
      </c>
      <c r="G18" s="2">
        <v>0</v>
      </c>
      <c r="H18" s="17">
        <v>11.792865267351393</v>
      </c>
      <c r="I18" s="4">
        <v>1.2005307428575136</v>
      </c>
      <c r="J18" s="10">
        <v>44196</v>
      </c>
    </row>
    <row r="19" spans="1:10" x14ac:dyDescent="0.3">
      <c r="A19" s="1">
        <v>2007</v>
      </c>
      <c r="B19" s="3" t="s">
        <v>14</v>
      </c>
      <c r="C19" s="2">
        <v>0</v>
      </c>
      <c r="D19" s="2">
        <v>0</v>
      </c>
      <c r="E19" s="2">
        <v>515906</v>
      </c>
      <c r="F19" s="2">
        <v>30000000</v>
      </c>
      <c r="G19" s="2">
        <v>1023167</v>
      </c>
      <c r="H19" s="17">
        <v>-11.561048213937596</v>
      </c>
      <c r="I19" s="4">
        <v>0.44519594918024319</v>
      </c>
      <c r="J19" s="10">
        <v>44196</v>
      </c>
    </row>
    <row r="20" spans="1:10" x14ac:dyDescent="0.3">
      <c r="A20" s="1">
        <v>2007</v>
      </c>
      <c r="B20" s="3" t="s">
        <v>50</v>
      </c>
      <c r="C20" s="2">
        <v>0</v>
      </c>
      <c r="D20" s="2">
        <v>0</v>
      </c>
      <c r="E20" s="2">
        <v>670276</v>
      </c>
      <c r="F20" s="2">
        <v>25000000</v>
      </c>
      <c r="G20" s="2">
        <v>0</v>
      </c>
      <c r="H20" s="17">
        <v>10.706047502518912</v>
      </c>
      <c r="I20" s="4">
        <v>1.6840125450596202</v>
      </c>
      <c r="J20" s="10">
        <v>44196</v>
      </c>
    </row>
    <row r="21" spans="1:10" x14ac:dyDescent="0.3">
      <c r="A21" s="1">
        <v>2011</v>
      </c>
      <c r="B21" s="3" t="s">
        <v>7</v>
      </c>
      <c r="C21" s="2">
        <v>0</v>
      </c>
      <c r="D21" s="2">
        <v>2438102</v>
      </c>
      <c r="E21" s="2">
        <v>3314863</v>
      </c>
      <c r="F21" s="2">
        <v>25000000</v>
      </c>
      <c r="G21" s="2">
        <v>0</v>
      </c>
      <c r="H21" s="17">
        <v>21.498271664539214</v>
      </c>
      <c r="I21" s="4">
        <v>2.2501232957957957</v>
      </c>
      <c r="J21" s="10">
        <v>44196</v>
      </c>
    </row>
    <row r="22" spans="1:10" x14ac:dyDescent="0.3">
      <c r="A22" s="1">
        <v>2014</v>
      </c>
      <c r="B22" s="3" t="s">
        <v>8</v>
      </c>
      <c r="C22" s="2">
        <v>0</v>
      </c>
      <c r="D22" s="2">
        <v>925926</v>
      </c>
      <c r="E22" s="2">
        <v>13489224</v>
      </c>
      <c r="F22" s="2">
        <v>25000000</v>
      </c>
      <c r="G22" s="2">
        <v>518519</v>
      </c>
      <c r="H22" s="17">
        <v>7.2745624426729272</v>
      </c>
      <c r="I22" s="4">
        <v>1.2282348794740181</v>
      </c>
      <c r="J22" s="10">
        <v>44196</v>
      </c>
    </row>
    <row r="23" spans="1:10" x14ac:dyDescent="0.3">
      <c r="A23" s="1">
        <v>2015</v>
      </c>
      <c r="B23" s="3" t="s">
        <v>9</v>
      </c>
      <c r="C23" s="2">
        <v>0</v>
      </c>
      <c r="D23" s="2">
        <v>76510</v>
      </c>
      <c r="E23" s="2">
        <v>18225116</v>
      </c>
      <c r="F23" s="2">
        <v>20000000</v>
      </c>
      <c r="G23" s="2">
        <v>0</v>
      </c>
      <c r="H23" s="17">
        <v>3.4248717378918769</v>
      </c>
      <c r="I23" s="4">
        <v>1.1144738903918117</v>
      </c>
      <c r="J23" s="10">
        <v>44196</v>
      </c>
    </row>
    <row r="24" spans="1:10" x14ac:dyDescent="0.3">
      <c r="A24" s="1">
        <v>2012</v>
      </c>
      <c r="B24" s="3" t="s">
        <v>6</v>
      </c>
      <c r="C24" s="2">
        <v>0</v>
      </c>
      <c r="D24" s="2">
        <v>145737</v>
      </c>
      <c r="E24" s="2">
        <v>18634151</v>
      </c>
      <c r="F24" s="2">
        <v>20000000</v>
      </c>
      <c r="G24" s="2">
        <v>0</v>
      </c>
      <c r="H24" s="17">
        <v>3.6727290507526211</v>
      </c>
      <c r="I24" s="4">
        <v>1.2571428002268621</v>
      </c>
      <c r="J24" s="10">
        <v>44196</v>
      </c>
    </row>
    <row r="25" spans="1:10" x14ac:dyDescent="0.3">
      <c r="A25" s="1">
        <v>2018</v>
      </c>
      <c r="B25" s="3" t="s">
        <v>45</v>
      </c>
      <c r="C25" s="2">
        <v>340399</v>
      </c>
      <c r="D25" s="2">
        <v>480201</v>
      </c>
      <c r="E25" s="2">
        <v>20527821</v>
      </c>
      <c r="F25" s="2">
        <v>25000000</v>
      </c>
      <c r="G25" s="2">
        <v>5344232</v>
      </c>
      <c r="H25" s="17">
        <v>5.1790312201064781</v>
      </c>
      <c r="I25" s="4">
        <v>1.0773031607255752</v>
      </c>
      <c r="J25" s="10">
        <v>44196</v>
      </c>
    </row>
    <row r="26" spans="1:10" x14ac:dyDescent="0.3">
      <c r="A26" s="1">
        <v>2009</v>
      </c>
      <c r="B26" s="3" t="s">
        <v>15</v>
      </c>
      <c r="C26" s="2">
        <v>0</v>
      </c>
      <c r="D26" s="2">
        <v>0</v>
      </c>
      <c r="E26" s="2">
        <v>-2280810</v>
      </c>
      <c r="F26" s="2">
        <v>10000000</v>
      </c>
      <c r="G26" s="2">
        <v>0</v>
      </c>
      <c r="H26" s="17">
        <v>0</v>
      </c>
      <c r="I26" s="4">
        <v>7.4468824190437558E-2</v>
      </c>
      <c r="J26" s="10">
        <v>44196</v>
      </c>
    </row>
    <row r="27" spans="1:10" x14ac:dyDescent="0.3">
      <c r="A27" s="1">
        <v>2004</v>
      </c>
      <c r="B27" s="3" t="s">
        <v>3</v>
      </c>
      <c r="C27" s="2">
        <v>1498281</v>
      </c>
      <c r="D27" s="2">
        <v>1502950</v>
      </c>
      <c r="E27" s="2">
        <v>185824731</v>
      </c>
      <c r="F27" s="2">
        <v>63867553</v>
      </c>
      <c r="G27" s="2">
        <v>0</v>
      </c>
      <c r="H27" s="17">
        <v>7.1227247418295558</v>
      </c>
      <c r="I27" s="4">
        <v>1.9983451215519503</v>
      </c>
      <c r="J27" s="10">
        <v>44196</v>
      </c>
    </row>
    <row r="28" spans="1:10" x14ac:dyDescent="0.3">
      <c r="A28" s="1">
        <v>2015</v>
      </c>
      <c r="B28" s="3" t="s">
        <v>4</v>
      </c>
      <c r="C28" s="2">
        <v>53909</v>
      </c>
      <c r="D28" s="2">
        <v>117225</v>
      </c>
      <c r="E28" s="2">
        <v>35319168</v>
      </c>
      <c r="F28" s="2">
        <v>50000000</v>
      </c>
      <c r="G28" s="2">
        <v>0</v>
      </c>
      <c r="H28" s="17">
        <v>5.273365273900632</v>
      </c>
      <c r="I28" s="4">
        <v>1.1945658031646971</v>
      </c>
      <c r="J28" s="10">
        <v>44196</v>
      </c>
    </row>
    <row r="29" spans="1:10" x14ac:dyDescent="0.3">
      <c r="A29" s="1">
        <v>2005</v>
      </c>
      <c r="B29" s="3" t="s">
        <v>5</v>
      </c>
      <c r="C29" s="2">
        <v>0</v>
      </c>
      <c r="D29" s="2">
        <v>0</v>
      </c>
      <c r="E29" s="2">
        <v>71542497</v>
      </c>
      <c r="F29" s="2">
        <v>30000000</v>
      </c>
      <c r="G29" s="2">
        <v>0</v>
      </c>
      <c r="H29" s="17">
        <v>6.1963248862292764</v>
      </c>
      <c r="I29" s="4">
        <v>2.4456407985688107</v>
      </c>
      <c r="J29" s="10">
        <v>44196</v>
      </c>
    </row>
    <row r="30" spans="1:10" x14ac:dyDescent="0.3">
      <c r="A30" s="1">
        <v>2019</v>
      </c>
      <c r="B30" s="18" t="s">
        <v>56</v>
      </c>
      <c r="C30" s="2">
        <v>0</v>
      </c>
      <c r="D30" s="2">
        <v>382217</v>
      </c>
      <c r="E30" s="2">
        <v>34889120</v>
      </c>
      <c r="F30" s="2">
        <v>35000000</v>
      </c>
      <c r="G30" s="2">
        <v>0</v>
      </c>
      <c r="H30" s="17">
        <v>4.2746225232431323</v>
      </c>
      <c r="I30" s="4">
        <v>1.0473697428571429</v>
      </c>
      <c r="J30" s="10">
        <v>44196</v>
      </c>
    </row>
    <row r="31" spans="1:10" x14ac:dyDescent="0.3">
      <c r="A31" s="1">
        <v>2008</v>
      </c>
      <c r="B31" s="3" t="s">
        <v>17</v>
      </c>
      <c r="C31" s="2">
        <v>0</v>
      </c>
      <c r="D31" s="2">
        <v>0</v>
      </c>
      <c r="E31" s="2">
        <v>-2979028</v>
      </c>
      <c r="F31" s="2">
        <v>20000000</v>
      </c>
      <c r="G31" s="2">
        <v>0</v>
      </c>
      <c r="H31" s="17">
        <v>0</v>
      </c>
      <c r="I31" s="4">
        <v>4.3887931993370231E-2</v>
      </c>
      <c r="J31" s="10">
        <v>44196</v>
      </c>
    </row>
    <row r="32" spans="1:10" x14ac:dyDescent="0.3">
      <c r="A32" s="1">
        <v>2020</v>
      </c>
      <c r="B32" s="3" t="s">
        <v>59</v>
      </c>
      <c r="C32" s="2">
        <v>3298775</v>
      </c>
      <c r="D32" s="2">
        <v>0</v>
      </c>
      <c r="E32" s="2">
        <v>11538616</v>
      </c>
      <c r="F32" s="2">
        <v>35000000</v>
      </c>
      <c r="G32" s="2">
        <v>24114043</v>
      </c>
      <c r="H32" s="17">
        <v>9.8490767236988574</v>
      </c>
      <c r="I32" s="4">
        <v>1.0599542724248807</v>
      </c>
      <c r="J32" s="10">
        <v>44196</v>
      </c>
    </row>
    <row r="33" spans="1:10" x14ac:dyDescent="0.3">
      <c r="A33" s="1">
        <v>2016</v>
      </c>
      <c r="B33" s="3" t="s">
        <v>35</v>
      </c>
      <c r="C33" s="2">
        <v>249019</v>
      </c>
      <c r="D33" s="2">
        <v>572648</v>
      </c>
      <c r="E33" s="2">
        <v>82895137</v>
      </c>
      <c r="F33" s="2">
        <v>50000000</v>
      </c>
      <c r="G33" s="2">
        <v>0</v>
      </c>
      <c r="H33" s="17">
        <v>13.310984110313395</v>
      </c>
      <c r="I33" s="4">
        <v>1.7521679503983318</v>
      </c>
      <c r="J33" s="10">
        <v>44196</v>
      </c>
    </row>
    <row r="34" spans="1:10" x14ac:dyDescent="0.3">
      <c r="A34" s="1">
        <v>2011</v>
      </c>
      <c r="B34" s="3" t="s">
        <v>18</v>
      </c>
      <c r="C34" s="2">
        <v>0</v>
      </c>
      <c r="D34" s="2">
        <v>0</v>
      </c>
      <c r="E34" s="2">
        <v>116672</v>
      </c>
      <c r="F34" s="2">
        <v>15000000</v>
      </c>
      <c r="G34" s="2">
        <v>924533</v>
      </c>
      <c r="H34" s="17">
        <v>50.158412552945379</v>
      </c>
      <c r="I34" s="4">
        <v>1.752995487451614</v>
      </c>
      <c r="J34" s="10">
        <v>44196</v>
      </c>
    </row>
    <row r="35" spans="1:10" x14ac:dyDescent="0.3">
      <c r="A35" s="1">
        <v>2011</v>
      </c>
      <c r="B35" s="3" t="s">
        <v>19</v>
      </c>
      <c r="C35" s="2">
        <v>0</v>
      </c>
      <c r="D35" s="2">
        <v>0</v>
      </c>
      <c r="E35" s="2">
        <v>424808</v>
      </c>
      <c r="F35" s="2">
        <v>15000000</v>
      </c>
      <c r="G35" s="2">
        <v>1708525</v>
      </c>
      <c r="H35" s="17">
        <v>26.401914360638436</v>
      </c>
      <c r="I35" s="4">
        <v>1.5497239677708223</v>
      </c>
      <c r="J35" s="10">
        <v>44196</v>
      </c>
    </row>
    <row r="36" spans="1:10" x14ac:dyDescent="0.3">
      <c r="A36" s="1">
        <v>2013</v>
      </c>
      <c r="B36" s="3" t="s">
        <v>53</v>
      </c>
      <c r="C36" s="2">
        <v>0</v>
      </c>
      <c r="D36" s="2">
        <v>0</v>
      </c>
      <c r="E36" s="2">
        <v>1070414</v>
      </c>
      <c r="F36" s="2">
        <v>25000000</v>
      </c>
      <c r="G36" s="2">
        <v>5000000</v>
      </c>
      <c r="H36" s="17">
        <v>8.2374501569203229</v>
      </c>
      <c r="I36" s="4">
        <v>1.281446199811914</v>
      </c>
      <c r="J36" s="10">
        <v>44196</v>
      </c>
    </row>
    <row r="37" spans="1:10" x14ac:dyDescent="0.3">
      <c r="A37" s="1">
        <v>2020</v>
      </c>
      <c r="B37" s="3" t="s">
        <v>68</v>
      </c>
      <c r="C37" s="2">
        <v>0</v>
      </c>
      <c r="D37" s="2">
        <v>0</v>
      </c>
      <c r="E37" s="2">
        <v>1691404</v>
      </c>
      <c r="F37" s="2">
        <v>35437928</v>
      </c>
      <c r="G37" s="2">
        <v>36732171</v>
      </c>
      <c r="H37" s="17">
        <v>-41.21489855914826</v>
      </c>
      <c r="I37" s="4">
        <v>0.70945447794806082</v>
      </c>
      <c r="J37" s="10">
        <v>44196</v>
      </c>
    </row>
    <row r="38" spans="1:10" x14ac:dyDescent="0.3">
      <c r="A38" s="1">
        <v>2020</v>
      </c>
      <c r="B38" s="3" t="s">
        <v>63</v>
      </c>
      <c r="C38" s="2">
        <v>0</v>
      </c>
      <c r="D38" s="2">
        <v>0</v>
      </c>
      <c r="E38" s="2">
        <v>3195547</v>
      </c>
      <c r="F38" s="2">
        <v>50000000</v>
      </c>
      <c r="G38" s="2">
        <v>50000000</v>
      </c>
      <c r="H38" s="17">
        <v>0</v>
      </c>
      <c r="I38" s="17" t="s">
        <v>64</v>
      </c>
      <c r="J38" s="10">
        <v>44196</v>
      </c>
    </row>
    <row r="39" spans="1:10" x14ac:dyDescent="0.3">
      <c r="A39" s="1">
        <v>2015</v>
      </c>
      <c r="B39" s="3" t="s">
        <v>36</v>
      </c>
      <c r="C39" s="2">
        <v>0</v>
      </c>
      <c r="D39" s="2">
        <v>553267</v>
      </c>
      <c r="E39" s="2">
        <v>56334460</v>
      </c>
      <c r="F39" s="2">
        <v>50000000</v>
      </c>
      <c r="G39" s="2">
        <v>0</v>
      </c>
      <c r="H39" s="17">
        <v>6.6983124268136907</v>
      </c>
      <c r="I39" s="4">
        <v>1.3362364818000001</v>
      </c>
      <c r="J39" s="10">
        <v>44196</v>
      </c>
    </row>
    <row r="40" spans="1:10" x14ac:dyDescent="0.3">
      <c r="A40" s="1">
        <v>2015</v>
      </c>
      <c r="B40" s="3" t="s">
        <v>46</v>
      </c>
      <c r="C40" s="2">
        <v>0</v>
      </c>
      <c r="D40" s="2">
        <v>0</v>
      </c>
      <c r="E40" s="2">
        <v>68221845</v>
      </c>
      <c r="F40" s="2">
        <v>50000000</v>
      </c>
      <c r="G40" s="2">
        <v>0</v>
      </c>
      <c r="H40" s="17">
        <v>6.4178374588204079</v>
      </c>
      <c r="I40" s="4">
        <v>1.3644368974000001</v>
      </c>
      <c r="J40" s="10">
        <v>44196</v>
      </c>
    </row>
    <row r="41" spans="1:10" x14ac:dyDescent="0.3">
      <c r="A41" s="1">
        <v>2008</v>
      </c>
      <c r="B41" s="3" t="s">
        <v>55</v>
      </c>
      <c r="C41" s="2">
        <v>514610</v>
      </c>
      <c r="D41" s="2">
        <v>1166463</v>
      </c>
      <c r="E41" s="2">
        <v>21382572</v>
      </c>
      <c r="F41" s="2">
        <v>40000000</v>
      </c>
      <c r="G41" s="2">
        <v>750435</v>
      </c>
      <c r="H41" s="17">
        <v>1.5919834723524096</v>
      </c>
      <c r="I41" s="4">
        <v>1.0955194880846513</v>
      </c>
      <c r="J41" s="10">
        <v>44196</v>
      </c>
    </row>
    <row r="42" spans="1:10" x14ac:dyDescent="0.3">
      <c r="A42" s="1">
        <v>2004</v>
      </c>
      <c r="B42" s="3" t="s">
        <v>51</v>
      </c>
      <c r="C42" s="2">
        <v>0</v>
      </c>
      <c r="D42" s="2">
        <v>0</v>
      </c>
      <c r="E42" s="2">
        <v>40219</v>
      </c>
      <c r="F42" s="2">
        <v>10000000</v>
      </c>
      <c r="G42" s="2">
        <v>68213</v>
      </c>
      <c r="H42" s="17">
        <v>-1.4415691414870757E-2</v>
      </c>
      <c r="I42" s="4">
        <v>0.99953745060051269</v>
      </c>
      <c r="J42" s="10">
        <v>44196</v>
      </c>
    </row>
    <row r="43" spans="1:10" x14ac:dyDescent="0.3">
      <c r="A43" s="1">
        <v>2015</v>
      </c>
      <c r="B43" s="3" t="s">
        <v>38</v>
      </c>
      <c r="C43" s="2">
        <v>0</v>
      </c>
      <c r="D43" s="2">
        <v>0</v>
      </c>
      <c r="E43" s="2">
        <v>203772</v>
      </c>
      <c r="F43" s="2">
        <v>28531885</v>
      </c>
      <c r="G43" s="2">
        <v>1356964</v>
      </c>
      <c r="H43" s="17">
        <v>15.637788378141536</v>
      </c>
      <c r="I43" s="4">
        <v>1.4493436745241495</v>
      </c>
      <c r="J43" s="10">
        <v>44196</v>
      </c>
    </row>
    <row r="44" spans="1:10" x14ac:dyDescent="0.3">
      <c r="A44" s="1">
        <v>2006</v>
      </c>
      <c r="B44" s="3" t="s">
        <v>20</v>
      </c>
      <c r="C44" s="2">
        <v>0</v>
      </c>
      <c r="D44" s="2">
        <v>41664</v>
      </c>
      <c r="E44" s="2">
        <v>2198104</v>
      </c>
      <c r="F44" s="2">
        <v>30000000</v>
      </c>
      <c r="G44" s="2">
        <v>0</v>
      </c>
      <c r="H44" s="17">
        <v>-7.2090146762022522</v>
      </c>
      <c r="I44" s="4">
        <v>0.45724426099999999</v>
      </c>
      <c r="J44" s="10">
        <v>44196</v>
      </c>
    </row>
    <row r="45" spans="1:10" x14ac:dyDescent="0.3">
      <c r="A45" s="1">
        <v>2013</v>
      </c>
      <c r="B45" s="3" t="s">
        <v>22</v>
      </c>
      <c r="C45" s="2">
        <v>0</v>
      </c>
      <c r="D45" s="2">
        <v>0</v>
      </c>
      <c r="E45" s="2">
        <v>4192200</v>
      </c>
      <c r="F45" s="2">
        <v>24474342</v>
      </c>
      <c r="G45" s="2">
        <v>0</v>
      </c>
      <c r="H45" s="17">
        <v>9.6416533693900917</v>
      </c>
      <c r="I45" s="4">
        <v>1.4306296349817706</v>
      </c>
      <c r="J45" s="10">
        <v>44196</v>
      </c>
    </row>
    <row r="46" spans="1:10" x14ac:dyDescent="0.3">
      <c r="A46" s="1">
        <v>2004</v>
      </c>
      <c r="B46" s="3" t="s">
        <v>23</v>
      </c>
      <c r="C46" s="2">
        <v>0</v>
      </c>
      <c r="D46" s="2">
        <v>0</v>
      </c>
      <c r="E46" s="2">
        <v>439019</v>
      </c>
      <c r="F46" s="2">
        <v>25000000</v>
      </c>
      <c r="G46" s="2">
        <v>0</v>
      </c>
      <c r="H46" s="17">
        <v>-0.12278715396515372</v>
      </c>
      <c r="I46" s="4">
        <v>0.99138051108551273</v>
      </c>
      <c r="J46" s="10">
        <v>44196</v>
      </c>
    </row>
    <row r="47" spans="1:10" x14ac:dyDescent="0.3">
      <c r="A47" s="1">
        <v>2006</v>
      </c>
      <c r="B47" s="3" t="s">
        <v>24</v>
      </c>
      <c r="C47" s="2">
        <v>0</v>
      </c>
      <c r="D47" s="2">
        <v>313184</v>
      </c>
      <c r="E47" s="2">
        <v>1716775</v>
      </c>
      <c r="F47" s="2">
        <v>25000000</v>
      </c>
      <c r="G47" s="2">
        <v>0</v>
      </c>
      <c r="H47" s="17">
        <v>-3.3176595874468529</v>
      </c>
      <c r="I47" s="4">
        <v>0.73763217880819321</v>
      </c>
      <c r="J47" s="10">
        <v>44196</v>
      </c>
    </row>
    <row r="48" spans="1:10" x14ac:dyDescent="0.3">
      <c r="A48" s="1">
        <v>2009</v>
      </c>
      <c r="B48" s="3" t="s">
        <v>25</v>
      </c>
      <c r="C48" s="2">
        <v>0</v>
      </c>
      <c r="D48" s="2">
        <v>0</v>
      </c>
      <c r="E48" s="2">
        <v>7825673</v>
      </c>
      <c r="F48" s="2">
        <v>25000000</v>
      </c>
      <c r="G48" s="2">
        <v>3239288</v>
      </c>
      <c r="H48" s="17">
        <v>7.9346142932678498</v>
      </c>
      <c r="I48" s="4">
        <v>1.4975736809631419</v>
      </c>
      <c r="J48" s="10">
        <v>44196</v>
      </c>
    </row>
    <row r="49" spans="1:11" x14ac:dyDescent="0.3">
      <c r="A49" s="1">
        <v>2020</v>
      </c>
      <c r="B49" s="3" t="s">
        <v>60</v>
      </c>
      <c r="C49" s="2">
        <v>276386</v>
      </c>
      <c r="D49" s="2">
        <v>0</v>
      </c>
      <c r="E49" s="2">
        <v>-163174</v>
      </c>
      <c r="F49" s="2">
        <v>50000000</v>
      </c>
      <c r="G49" s="2">
        <v>49723614</v>
      </c>
      <c r="H49" s="17">
        <v>0</v>
      </c>
      <c r="I49" s="4">
        <v>-0.59038446230995778</v>
      </c>
      <c r="J49" s="10">
        <v>44196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f>SUM(C4:C50)</f>
        <v>12130113</v>
      </c>
      <c r="D51" s="9">
        <f>SUM(D4:D50)</f>
        <v>15523392</v>
      </c>
      <c r="E51" s="9">
        <f>SUM(E4:E50)</f>
        <v>776636964</v>
      </c>
      <c r="F51" s="9">
        <v>1322844709</v>
      </c>
      <c r="G51" s="9">
        <v>274434704</v>
      </c>
      <c r="H51" s="11">
        <v>1.26</v>
      </c>
      <c r="I51" s="14">
        <v>4.93</v>
      </c>
      <c r="J51" s="10">
        <v>44196</v>
      </c>
    </row>
    <row r="52" spans="1:11" x14ac:dyDescent="0.3">
      <c r="C52" s="15"/>
      <c r="H52"/>
    </row>
    <row r="53" spans="1:11" x14ac:dyDescent="0.3">
      <c r="A53" s="27" t="s">
        <v>37</v>
      </c>
      <c r="B53" s="27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  <c r="K56" s="8"/>
    </row>
    <row r="57" spans="1:11" x14ac:dyDescent="0.3">
      <c r="A57" s="19"/>
      <c r="B57" s="19"/>
      <c r="K57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"/>
  <sheetViews>
    <sheetView topLeftCell="A30" workbookViewId="0">
      <selection activeCell="F41" sqref="F41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4" x14ac:dyDescent="0.3">
      <c r="B1"/>
    </row>
    <row r="2" spans="1:14" x14ac:dyDescent="0.3">
      <c r="A2" s="16">
        <v>44104</v>
      </c>
    </row>
    <row r="3" spans="1:14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4" x14ac:dyDescent="0.3">
      <c r="A4" s="1">
        <v>2012</v>
      </c>
      <c r="B4" s="3" t="s">
        <v>57</v>
      </c>
      <c r="C4" s="2">
        <v>0</v>
      </c>
      <c r="D4" s="2">
        <v>0</v>
      </c>
      <c r="E4" s="2">
        <v>3186939</v>
      </c>
      <c r="F4" s="2">
        <v>17062272</v>
      </c>
      <c r="G4" s="2">
        <v>0</v>
      </c>
      <c r="H4" s="17">
        <v>1.3084629316747021</v>
      </c>
      <c r="I4" s="17">
        <v>9.6950723582791341</v>
      </c>
      <c r="J4" s="10">
        <v>44104</v>
      </c>
    </row>
    <row r="5" spans="1:14" x14ac:dyDescent="0.3">
      <c r="A5" s="1">
        <v>2006</v>
      </c>
      <c r="B5" s="3" t="s">
        <v>39</v>
      </c>
      <c r="C5" s="2">
        <v>0</v>
      </c>
      <c r="D5" s="2">
        <v>0</v>
      </c>
      <c r="E5" s="2">
        <v>492932</v>
      </c>
      <c r="F5" s="2">
        <v>11493929</v>
      </c>
      <c r="G5" s="2">
        <v>1743202</v>
      </c>
      <c r="H5" s="17">
        <v>0.53548063485700748</v>
      </c>
      <c r="I5" s="4">
        <v>-9.200725462546167</v>
      </c>
      <c r="J5" s="10">
        <v>44104</v>
      </c>
    </row>
    <row r="6" spans="1:14" x14ac:dyDescent="0.3">
      <c r="A6" s="1">
        <v>2017</v>
      </c>
      <c r="B6" s="3" t="s">
        <v>44</v>
      </c>
      <c r="C6" s="2">
        <v>240000</v>
      </c>
      <c r="D6" s="2">
        <v>0</v>
      </c>
      <c r="E6" s="2">
        <v>20833207</v>
      </c>
      <c r="F6" s="2">
        <v>681663</v>
      </c>
      <c r="G6" s="2">
        <v>3212220</v>
      </c>
      <c r="H6" s="17">
        <v>1.2578390720850792</v>
      </c>
      <c r="I6" s="4">
        <v>9.4773292885038671</v>
      </c>
      <c r="J6" s="10">
        <v>44104</v>
      </c>
    </row>
    <row r="7" spans="1:14" x14ac:dyDescent="0.3">
      <c r="A7" s="1">
        <v>2018</v>
      </c>
      <c r="B7" s="3" t="s">
        <v>54</v>
      </c>
      <c r="C7" s="2">
        <v>2231250</v>
      </c>
      <c r="D7" s="2">
        <v>0</v>
      </c>
      <c r="E7" s="2">
        <v>6097733</v>
      </c>
      <c r="F7" s="2">
        <v>0</v>
      </c>
      <c r="G7" s="2">
        <v>26950000</v>
      </c>
      <c r="H7" s="17">
        <v>0.75748234831055905</v>
      </c>
      <c r="I7" s="4">
        <v>-44.251592334413871</v>
      </c>
      <c r="J7" s="10">
        <v>44104</v>
      </c>
    </row>
    <row r="8" spans="1:14" x14ac:dyDescent="0.3">
      <c r="A8" s="1">
        <v>2015</v>
      </c>
      <c r="B8" s="3" t="s">
        <v>34</v>
      </c>
      <c r="C8" s="2">
        <v>0</v>
      </c>
      <c r="D8" s="2">
        <v>200042</v>
      </c>
      <c r="E8" s="2">
        <v>19660018</v>
      </c>
      <c r="F8" s="2">
        <v>7559407</v>
      </c>
      <c r="G8" s="2">
        <v>0</v>
      </c>
      <c r="H8" s="17">
        <v>1.36097125</v>
      </c>
      <c r="I8" s="4">
        <v>7.1890772481556509</v>
      </c>
      <c r="J8" s="10">
        <v>44104</v>
      </c>
    </row>
    <row r="9" spans="1:14" x14ac:dyDescent="0.3">
      <c r="A9" s="1">
        <v>2012</v>
      </c>
      <c r="B9" s="3" t="s">
        <v>10</v>
      </c>
      <c r="C9" s="2">
        <v>0</v>
      </c>
      <c r="D9" s="2">
        <v>63492</v>
      </c>
      <c r="E9" s="2">
        <v>17686872</v>
      </c>
      <c r="F9" s="2">
        <v>11405275</v>
      </c>
      <c r="G9" s="2">
        <v>2352510</v>
      </c>
      <c r="H9" s="17">
        <v>1.2572651837275997</v>
      </c>
      <c r="I9" s="4">
        <v>8.4166272412359078</v>
      </c>
      <c r="J9" s="10">
        <v>44104</v>
      </c>
      <c r="K9" s="8"/>
    </row>
    <row r="10" spans="1:14" x14ac:dyDescent="0.3">
      <c r="A10" s="1">
        <v>2019</v>
      </c>
      <c r="B10" s="3" t="s">
        <v>58</v>
      </c>
      <c r="C10" s="2">
        <v>0</v>
      </c>
      <c r="D10" s="2">
        <v>0</v>
      </c>
      <c r="E10" s="2">
        <v>1033642</v>
      </c>
      <c r="F10" s="2">
        <v>0</v>
      </c>
      <c r="G10" s="2">
        <v>18567754</v>
      </c>
      <c r="H10" s="17">
        <v>0.7216930611082174</v>
      </c>
      <c r="I10" s="4">
        <v>-46.382724694595737</v>
      </c>
      <c r="J10" s="10">
        <v>44104</v>
      </c>
    </row>
    <row r="11" spans="1:14" x14ac:dyDescent="0.3">
      <c r="A11" s="1">
        <v>2005</v>
      </c>
      <c r="B11" s="3" t="s">
        <v>11</v>
      </c>
      <c r="C11" s="2">
        <v>0</v>
      </c>
      <c r="D11" s="2">
        <v>0</v>
      </c>
      <c r="E11" s="2">
        <v>4325078</v>
      </c>
      <c r="F11" s="2">
        <v>11258113</v>
      </c>
      <c r="G11" s="2">
        <v>5885919</v>
      </c>
      <c r="H11" s="17">
        <v>3.6481059485193317</v>
      </c>
      <c r="I11" s="4">
        <v>79.651435622272771</v>
      </c>
      <c r="J11" s="10">
        <v>44104</v>
      </c>
      <c r="L11" s="8"/>
      <c r="M11" s="8"/>
      <c r="N11" s="8"/>
    </row>
    <row r="12" spans="1:14" x14ac:dyDescent="0.3">
      <c r="A12" s="1">
        <v>2006</v>
      </c>
      <c r="B12" s="3" t="s">
        <v>48</v>
      </c>
      <c r="C12" s="2">
        <v>0</v>
      </c>
      <c r="D12" s="2">
        <v>0</v>
      </c>
      <c r="E12" s="2">
        <v>2282848</v>
      </c>
      <c r="F12" s="2">
        <v>34900841</v>
      </c>
      <c r="G12" s="2">
        <v>33153</v>
      </c>
      <c r="H12" s="17">
        <v>1.1795858931905594</v>
      </c>
      <c r="I12" s="4">
        <v>2.626868953692707</v>
      </c>
      <c r="J12" s="10">
        <v>44104</v>
      </c>
    </row>
    <row r="13" spans="1:14" x14ac:dyDescent="0.3">
      <c r="A13" s="1">
        <v>2005</v>
      </c>
      <c r="B13" s="3" t="s">
        <v>12</v>
      </c>
      <c r="C13" s="2">
        <v>0</v>
      </c>
      <c r="D13" s="2">
        <v>0</v>
      </c>
      <c r="E13" s="2">
        <v>33344</v>
      </c>
      <c r="F13" s="2">
        <v>3974652</v>
      </c>
      <c r="G13" s="2">
        <v>1011296</v>
      </c>
      <c r="H13" s="17">
        <v>0.44589190390495537</v>
      </c>
      <c r="I13" s="4">
        <v>-10.427435841851274</v>
      </c>
      <c r="J13" s="10">
        <v>44104</v>
      </c>
    </row>
    <row r="14" spans="1:14" x14ac:dyDescent="0.3">
      <c r="A14" s="1">
        <v>2020</v>
      </c>
      <c r="B14" s="3" t="s">
        <v>61</v>
      </c>
      <c r="C14" s="2">
        <v>0</v>
      </c>
      <c r="D14" s="2">
        <v>0</v>
      </c>
      <c r="E14" s="2">
        <v>-335475</v>
      </c>
      <c r="F14" s="2">
        <v>0</v>
      </c>
      <c r="G14" s="2">
        <v>40000000</v>
      </c>
      <c r="H14" s="17" t="s">
        <v>62</v>
      </c>
      <c r="I14" s="4">
        <v>0</v>
      </c>
      <c r="J14" s="10">
        <v>44104</v>
      </c>
    </row>
    <row r="15" spans="1:14" x14ac:dyDescent="0.3">
      <c r="A15" s="1">
        <v>2014</v>
      </c>
      <c r="B15" s="3" t="s">
        <v>1</v>
      </c>
      <c r="C15" s="2">
        <v>0</v>
      </c>
      <c r="D15" s="2">
        <v>7830</v>
      </c>
      <c r="E15" s="2">
        <v>240</v>
      </c>
      <c r="F15" s="2">
        <v>55830998</v>
      </c>
      <c r="G15" s="2">
        <v>0</v>
      </c>
      <c r="H15" s="17">
        <v>1.2028000167091351</v>
      </c>
      <c r="I15" s="4">
        <v>4.6437155961311039</v>
      </c>
      <c r="J15" s="10">
        <v>44104</v>
      </c>
    </row>
    <row r="16" spans="1:14" x14ac:dyDescent="0.3">
      <c r="A16" s="1">
        <v>2007</v>
      </c>
      <c r="B16" s="3" t="s">
        <v>13</v>
      </c>
      <c r="C16" s="2">
        <v>0</v>
      </c>
      <c r="D16" s="2">
        <v>0</v>
      </c>
      <c r="E16" s="2">
        <v>6382193</v>
      </c>
      <c r="F16" s="2">
        <v>20818964</v>
      </c>
      <c r="G16" s="2">
        <v>0</v>
      </c>
      <c r="H16" s="17">
        <v>1.6313443007165618</v>
      </c>
      <c r="I16" s="4">
        <v>8.9036765170434471</v>
      </c>
      <c r="J16" s="10">
        <v>44104</v>
      </c>
    </row>
    <row r="17" spans="1:10" x14ac:dyDescent="0.3">
      <c r="A17" s="1">
        <v>2012</v>
      </c>
      <c r="B17" s="3" t="s">
        <v>2</v>
      </c>
      <c r="C17" s="2">
        <v>0</v>
      </c>
      <c r="D17" s="2">
        <v>50916</v>
      </c>
      <c r="E17" s="2">
        <v>30265001</v>
      </c>
      <c r="F17" s="2">
        <v>5910361</v>
      </c>
      <c r="G17" s="2">
        <v>0</v>
      </c>
      <c r="H17" s="17">
        <v>1.4470144995999998</v>
      </c>
      <c r="I17" s="4">
        <v>5.8395523019002749</v>
      </c>
      <c r="J17" s="10">
        <v>44104</v>
      </c>
    </row>
    <row r="18" spans="1:10" x14ac:dyDescent="0.3">
      <c r="A18" s="1">
        <v>2007</v>
      </c>
      <c r="B18" s="3" t="s">
        <v>49</v>
      </c>
      <c r="C18" s="2">
        <v>0</v>
      </c>
      <c r="D18" s="2">
        <v>0</v>
      </c>
      <c r="E18" s="2">
        <v>0</v>
      </c>
      <c r="F18" s="2">
        <v>73811664</v>
      </c>
      <c r="G18" s="2">
        <v>0</v>
      </c>
      <c r="H18" s="17">
        <v>1.2005307428575136</v>
      </c>
      <c r="I18" s="4">
        <v>11.792865267336916</v>
      </c>
      <c r="J18" s="10">
        <v>44104</v>
      </c>
    </row>
    <row r="19" spans="1:10" x14ac:dyDescent="0.3">
      <c r="A19" s="1">
        <v>2007</v>
      </c>
      <c r="B19" s="3" t="s">
        <v>14</v>
      </c>
      <c r="C19" s="2">
        <v>0</v>
      </c>
      <c r="D19" s="2">
        <v>0</v>
      </c>
      <c r="E19" s="2">
        <v>454777</v>
      </c>
      <c r="F19" s="2">
        <v>12378404</v>
      </c>
      <c r="G19" s="2">
        <v>1023167</v>
      </c>
      <c r="H19" s="17">
        <v>0.44308537613077881</v>
      </c>
      <c r="I19" s="4">
        <v>-11.708187028588156</v>
      </c>
      <c r="J19" s="10">
        <v>44104</v>
      </c>
    </row>
    <row r="20" spans="1:10" x14ac:dyDescent="0.3">
      <c r="A20" s="1">
        <v>2007</v>
      </c>
      <c r="B20" s="3" t="s">
        <v>50</v>
      </c>
      <c r="C20" s="2">
        <v>0</v>
      </c>
      <c r="D20" s="2">
        <v>0</v>
      </c>
      <c r="E20" s="2">
        <v>626301</v>
      </c>
      <c r="F20" s="2">
        <v>27602518</v>
      </c>
      <c r="G20" s="2">
        <v>0</v>
      </c>
      <c r="H20" s="17">
        <v>1.6813932619541372</v>
      </c>
      <c r="I20" s="4">
        <v>10.694746033262014</v>
      </c>
      <c r="J20" s="10">
        <v>44104</v>
      </c>
    </row>
    <row r="21" spans="1:10" x14ac:dyDescent="0.3">
      <c r="A21" s="1">
        <v>2011</v>
      </c>
      <c r="B21" s="3" t="s">
        <v>7</v>
      </c>
      <c r="C21" s="2">
        <v>0</v>
      </c>
      <c r="D21" s="2">
        <v>98654</v>
      </c>
      <c r="E21" s="2">
        <v>5098729</v>
      </c>
      <c r="F21" s="2">
        <v>54190320</v>
      </c>
      <c r="G21" s="2">
        <v>0</v>
      </c>
      <c r="H21" s="17">
        <v>2.2255648873873874</v>
      </c>
      <c r="I21" s="4">
        <v>21.379606168759647</v>
      </c>
      <c r="J21" s="10">
        <v>44104</v>
      </c>
    </row>
    <row r="22" spans="1:10" x14ac:dyDescent="0.3">
      <c r="A22" s="1">
        <v>2014</v>
      </c>
      <c r="B22" s="3" t="s">
        <v>8</v>
      </c>
      <c r="C22" s="2">
        <v>0</v>
      </c>
      <c r="D22" s="2">
        <v>0</v>
      </c>
      <c r="E22" s="2">
        <v>15005112</v>
      </c>
      <c r="F22" s="2">
        <v>21911212</v>
      </c>
      <c r="G22" s="2">
        <v>518519</v>
      </c>
      <c r="H22" s="17">
        <v>1.2481821537417868</v>
      </c>
      <c r="I22" s="4">
        <v>8.0498552068599682</v>
      </c>
      <c r="J22" s="10">
        <v>44104</v>
      </c>
    </row>
    <row r="23" spans="1:10" x14ac:dyDescent="0.3">
      <c r="A23" s="1">
        <v>2015</v>
      </c>
      <c r="B23" s="3" t="s">
        <v>9</v>
      </c>
      <c r="C23" s="2">
        <v>2914173</v>
      </c>
      <c r="D23" s="2">
        <v>0</v>
      </c>
      <c r="E23" s="2">
        <v>18705542</v>
      </c>
      <c r="F23" s="2">
        <v>4074618</v>
      </c>
      <c r="G23" s="2">
        <v>0</v>
      </c>
      <c r="H23" s="17">
        <v>1.1345913987061202</v>
      </c>
      <c r="I23" s="4">
        <v>4.2532803811339059</v>
      </c>
      <c r="J23" s="10">
        <v>44104</v>
      </c>
    </row>
    <row r="24" spans="1:10" x14ac:dyDescent="0.3">
      <c r="A24" s="1">
        <v>2012</v>
      </c>
      <c r="B24" s="3" t="s">
        <v>6</v>
      </c>
      <c r="C24" s="2">
        <v>0</v>
      </c>
      <c r="D24" s="2">
        <v>262327</v>
      </c>
      <c r="E24" s="2">
        <v>18436961</v>
      </c>
      <c r="F24" s="2">
        <v>4605295</v>
      </c>
      <c r="G24" s="2">
        <v>0</v>
      </c>
      <c r="H24" s="17">
        <v>1.2387076993130497</v>
      </c>
      <c r="I24" s="4">
        <v>3.5488323125002719</v>
      </c>
      <c r="J24" s="10">
        <v>44104</v>
      </c>
    </row>
    <row r="25" spans="1:10" x14ac:dyDescent="0.3">
      <c r="A25" s="1">
        <v>2018</v>
      </c>
      <c r="B25" s="3" t="s">
        <v>45</v>
      </c>
      <c r="C25" s="2">
        <v>5687789</v>
      </c>
      <c r="D25" s="2">
        <v>0</v>
      </c>
      <c r="E25" s="2">
        <v>18194459</v>
      </c>
      <c r="F25" s="2">
        <v>617258</v>
      </c>
      <c r="G25" s="2">
        <v>5628596</v>
      </c>
      <c r="H25" s="17">
        <v>0.95330611058487713</v>
      </c>
      <c r="I25" s="4">
        <v>-3.838707250855411</v>
      </c>
      <c r="J25" s="10">
        <v>44104</v>
      </c>
    </row>
    <row r="26" spans="1:10" x14ac:dyDescent="0.3">
      <c r="A26" s="1">
        <v>2009</v>
      </c>
      <c r="B26" s="3" t="s">
        <v>15</v>
      </c>
      <c r="C26" s="2">
        <v>0</v>
      </c>
      <c r="D26" s="2">
        <v>0</v>
      </c>
      <c r="E26" s="2">
        <v>207569</v>
      </c>
      <c r="F26" s="2">
        <v>2728129</v>
      </c>
      <c r="G26" s="2">
        <v>0</v>
      </c>
      <c r="H26" s="17">
        <v>0.48872939005909766</v>
      </c>
      <c r="I26" s="4">
        <v>-23.293409771763663</v>
      </c>
      <c r="J26" s="10">
        <v>44104</v>
      </c>
    </row>
    <row r="27" spans="1:10" x14ac:dyDescent="0.3">
      <c r="A27" s="1">
        <v>2004</v>
      </c>
      <c r="B27" s="3" t="s">
        <v>3</v>
      </c>
      <c r="C27" s="2">
        <v>1509159</v>
      </c>
      <c r="D27" s="2">
        <v>1493619</v>
      </c>
      <c r="E27" s="2">
        <v>182975727</v>
      </c>
      <c r="F27" s="2">
        <v>67106740</v>
      </c>
      <c r="G27" s="2">
        <v>0</v>
      </c>
      <c r="H27" s="17">
        <v>1.9875533142890196</v>
      </c>
      <c r="I27" s="4">
        <v>7.1357875464387766</v>
      </c>
      <c r="J27" s="10">
        <v>44104</v>
      </c>
    </row>
    <row r="28" spans="1:10" x14ac:dyDescent="0.3">
      <c r="A28" s="1">
        <v>2015</v>
      </c>
      <c r="B28" s="3" t="s">
        <v>4</v>
      </c>
      <c r="C28" s="2">
        <v>55889</v>
      </c>
      <c r="D28" s="2">
        <v>117305</v>
      </c>
      <c r="E28" s="2">
        <v>35939078</v>
      </c>
      <c r="F28" s="2">
        <v>25802826</v>
      </c>
      <c r="G28" s="2">
        <v>0</v>
      </c>
      <c r="H28" s="17">
        <v>1.2056392880311597</v>
      </c>
      <c r="I28" s="4">
        <v>5.771888115121282</v>
      </c>
      <c r="J28" s="10">
        <v>44104</v>
      </c>
    </row>
    <row r="29" spans="1:10" x14ac:dyDescent="0.3">
      <c r="A29" s="1">
        <v>2005</v>
      </c>
      <c r="B29" s="3" t="s">
        <v>5</v>
      </c>
      <c r="C29" s="2">
        <v>0</v>
      </c>
      <c r="D29" s="2">
        <v>0</v>
      </c>
      <c r="E29" s="2">
        <v>70354590</v>
      </c>
      <c r="F29" s="2">
        <v>2858499</v>
      </c>
      <c r="G29" s="2">
        <v>0</v>
      </c>
      <c r="H29" s="17">
        <v>2.4065930261181396</v>
      </c>
      <c r="I29" s="4">
        <v>6.185471101617579</v>
      </c>
      <c r="J29" s="10">
        <v>44104</v>
      </c>
    </row>
    <row r="30" spans="1:10" x14ac:dyDescent="0.3">
      <c r="A30" s="1">
        <v>2019</v>
      </c>
      <c r="B30" s="18" t="s">
        <v>56</v>
      </c>
      <c r="C30" s="2">
        <v>0</v>
      </c>
      <c r="D30" s="2">
        <v>418167</v>
      </c>
      <c r="E30" s="2">
        <v>34637713</v>
      </c>
      <c r="F30" s="2">
        <v>1386604</v>
      </c>
      <c r="G30" s="2">
        <v>0</v>
      </c>
      <c r="H30" s="17">
        <v>1.0292661999999999</v>
      </c>
      <c r="I30" s="4">
        <v>3.3908174813957803</v>
      </c>
      <c r="J30" s="10">
        <v>44104</v>
      </c>
    </row>
    <row r="31" spans="1:10" x14ac:dyDescent="0.3">
      <c r="A31" s="1">
        <v>2008</v>
      </c>
      <c r="B31" s="3" t="s">
        <v>17</v>
      </c>
      <c r="C31" s="2">
        <v>0</v>
      </c>
      <c r="D31" s="2">
        <v>0</v>
      </c>
      <c r="E31" s="2">
        <v>-2758777</v>
      </c>
      <c r="F31" s="2">
        <v>3886924</v>
      </c>
      <c r="G31" s="2">
        <v>0</v>
      </c>
      <c r="H31" s="17">
        <v>5.4534923399293139E-2</v>
      </c>
      <c r="I31" s="4">
        <v>0</v>
      </c>
      <c r="J31" s="10">
        <v>44104</v>
      </c>
    </row>
    <row r="32" spans="1:10" x14ac:dyDescent="0.3">
      <c r="A32" s="1">
        <v>2020</v>
      </c>
      <c r="B32" s="3" t="s">
        <v>59</v>
      </c>
      <c r="C32" s="2">
        <v>2606157</v>
      </c>
      <c r="D32" s="2">
        <v>0</v>
      </c>
      <c r="E32" s="2">
        <v>7387044</v>
      </c>
      <c r="F32" s="2">
        <v>0</v>
      </c>
      <c r="G32" s="2">
        <v>27412818</v>
      </c>
      <c r="H32" s="17">
        <v>0.97362151288345933</v>
      </c>
      <c r="I32" s="4">
        <v>-3.2825322289245062</v>
      </c>
      <c r="J32" s="10">
        <v>44104</v>
      </c>
    </row>
    <row r="33" spans="1:10" x14ac:dyDescent="0.3">
      <c r="A33" s="1">
        <v>2016</v>
      </c>
      <c r="B33" s="3" t="s">
        <v>35</v>
      </c>
      <c r="C33" s="2">
        <v>139349</v>
      </c>
      <c r="D33" s="2">
        <v>580898</v>
      </c>
      <c r="E33" s="2">
        <v>80419980</v>
      </c>
      <c r="F33" s="2">
        <v>8966358</v>
      </c>
      <c r="G33" s="2">
        <v>0</v>
      </c>
      <c r="H33" s="17">
        <v>1.7024303026651588</v>
      </c>
      <c r="I33" s="4">
        <v>13.247947247821523</v>
      </c>
      <c r="J33" s="10">
        <v>44104</v>
      </c>
    </row>
    <row r="34" spans="1:10" x14ac:dyDescent="0.3">
      <c r="A34" s="1">
        <v>2011</v>
      </c>
      <c r="B34" s="3" t="s">
        <v>18</v>
      </c>
      <c r="C34" s="2">
        <v>0</v>
      </c>
      <c r="D34" s="2">
        <v>0</v>
      </c>
      <c r="E34" s="2">
        <v>111390</v>
      </c>
      <c r="F34" s="2">
        <v>24557560</v>
      </c>
      <c r="G34" s="2">
        <v>924533</v>
      </c>
      <c r="H34" s="17">
        <v>1.7526202089860043</v>
      </c>
      <c r="I34" s="4">
        <v>50.160121615994612</v>
      </c>
      <c r="J34" s="10">
        <v>44104</v>
      </c>
    </row>
    <row r="35" spans="1:10" x14ac:dyDescent="0.3">
      <c r="A35" s="1">
        <v>2011</v>
      </c>
      <c r="B35" s="3" t="s">
        <v>19</v>
      </c>
      <c r="C35" s="2">
        <v>0</v>
      </c>
      <c r="D35" s="2">
        <v>0</v>
      </c>
      <c r="E35" s="2">
        <v>404436</v>
      </c>
      <c r="F35" s="2">
        <v>20173309</v>
      </c>
      <c r="G35" s="2">
        <v>1708525</v>
      </c>
      <c r="H35" s="17">
        <v>1.5481912349097682</v>
      </c>
      <c r="I35" s="4">
        <v>26.405418213082754</v>
      </c>
      <c r="J35" s="10">
        <v>44104</v>
      </c>
    </row>
    <row r="36" spans="1:10" x14ac:dyDescent="0.3">
      <c r="A36" s="1">
        <v>2013</v>
      </c>
      <c r="B36" s="3" t="s">
        <v>53</v>
      </c>
      <c r="C36" s="2">
        <v>0</v>
      </c>
      <c r="D36" s="2">
        <v>0</v>
      </c>
      <c r="E36" s="2">
        <v>1202205</v>
      </c>
      <c r="F36" s="2">
        <v>23199128</v>
      </c>
      <c r="G36" s="2">
        <v>5000000</v>
      </c>
      <c r="H36" s="17">
        <v>1.2884048428493293</v>
      </c>
      <c r="I36" s="4">
        <v>8.4126878633146607</v>
      </c>
      <c r="J36" s="10">
        <v>44104</v>
      </c>
    </row>
    <row r="37" spans="1:10" x14ac:dyDescent="0.3">
      <c r="A37" s="1">
        <v>2020</v>
      </c>
      <c r="B37" s="3" t="s">
        <v>68</v>
      </c>
      <c r="C37" s="2">
        <v>1536190</v>
      </c>
      <c r="D37" s="2">
        <v>0</v>
      </c>
      <c r="E37" s="2">
        <v>1290404</v>
      </c>
      <c r="F37" s="2">
        <v>0</v>
      </c>
      <c r="G37" s="2">
        <v>34841360</v>
      </c>
      <c r="H37" s="17">
        <v>0.54125633313678934</v>
      </c>
      <c r="I37" s="4">
        <v>-77.832335032124433</v>
      </c>
      <c r="J37" s="10">
        <v>44104</v>
      </c>
    </row>
    <row r="38" spans="1:10" x14ac:dyDescent="0.3">
      <c r="A38" s="1">
        <v>2015</v>
      </c>
      <c r="B38" s="3" t="s">
        <v>36</v>
      </c>
      <c r="C38" s="2">
        <v>0</v>
      </c>
      <c r="D38" s="2">
        <v>553267</v>
      </c>
      <c r="E38" s="2">
        <v>56061104</v>
      </c>
      <c r="F38" s="2">
        <v>9924097</v>
      </c>
      <c r="G38" s="2">
        <v>0</v>
      </c>
      <c r="H38" s="17">
        <v>1.3197040214</v>
      </c>
      <c r="I38" s="4">
        <v>6.7340480952764015</v>
      </c>
      <c r="J38" s="10">
        <v>44104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67097124</v>
      </c>
      <c r="F39" s="2">
        <v>0</v>
      </c>
      <c r="G39" s="2">
        <v>0</v>
      </c>
      <c r="H39" s="17">
        <v>1.3419424876000001</v>
      </c>
      <c r="I39" s="4">
        <v>6.396659581969244</v>
      </c>
      <c r="J39" s="10">
        <v>44104</v>
      </c>
    </row>
    <row r="40" spans="1:10" x14ac:dyDescent="0.3">
      <c r="A40" s="1">
        <v>2008</v>
      </c>
      <c r="B40" s="3" t="s">
        <v>55</v>
      </c>
      <c r="C40" s="2">
        <v>0</v>
      </c>
      <c r="D40" s="2">
        <v>0</v>
      </c>
      <c r="E40" s="2">
        <v>22561501</v>
      </c>
      <c r="F40" s="2">
        <v>34430309</v>
      </c>
      <c r="G40" s="2">
        <v>1265045</v>
      </c>
      <c r="H40" s="17">
        <v>1.1067091739014341</v>
      </c>
      <c r="I40" s="4">
        <v>1.7749423895417005</v>
      </c>
      <c r="J40" s="10">
        <v>44104</v>
      </c>
    </row>
    <row r="41" spans="1:10" x14ac:dyDescent="0.3">
      <c r="A41" s="1">
        <v>2004</v>
      </c>
      <c r="B41" s="3" t="s">
        <v>51</v>
      </c>
      <c r="C41" s="2">
        <v>0</v>
      </c>
      <c r="D41" s="2">
        <v>0</v>
      </c>
      <c r="E41" s="2">
        <v>38753</v>
      </c>
      <c r="F41" s="2">
        <v>18787802</v>
      </c>
      <c r="G41" s="2">
        <v>68213</v>
      </c>
      <c r="H41" s="17">
        <v>0.99945962394542487</v>
      </c>
      <c r="I41" s="4">
        <v>-1.6847736391867318E-2</v>
      </c>
      <c r="J41" s="10">
        <v>44104</v>
      </c>
    </row>
    <row r="42" spans="1:10" x14ac:dyDescent="0.3">
      <c r="A42" s="1">
        <v>2015</v>
      </c>
      <c r="B42" s="3" t="s">
        <v>38</v>
      </c>
      <c r="C42" s="2">
        <v>0</v>
      </c>
      <c r="D42" s="2">
        <v>0</v>
      </c>
      <c r="E42" s="2">
        <v>211569</v>
      </c>
      <c r="F42" s="2">
        <v>40572657</v>
      </c>
      <c r="G42" s="2">
        <v>1301935</v>
      </c>
      <c r="H42" s="17">
        <v>1.4496208119047638</v>
      </c>
      <c r="I42" s="4">
        <v>15.650913112397991</v>
      </c>
      <c r="J42" s="10">
        <v>44104</v>
      </c>
    </row>
    <row r="43" spans="1:10" x14ac:dyDescent="0.3">
      <c r="A43" s="1">
        <v>2006</v>
      </c>
      <c r="B43" s="3" t="s">
        <v>20</v>
      </c>
      <c r="C43" s="2">
        <v>0</v>
      </c>
      <c r="D43" s="2">
        <v>300000</v>
      </c>
      <c r="E43" s="2">
        <v>2217352</v>
      </c>
      <c r="F43" s="2">
        <v>11477560</v>
      </c>
      <c r="G43" s="2">
        <v>0</v>
      </c>
      <c r="H43" s="17">
        <v>0.45649708133333333</v>
      </c>
      <c r="I43" s="4">
        <v>-7.2555855444386808</v>
      </c>
      <c r="J43" s="10">
        <v>44104</v>
      </c>
    </row>
    <row r="44" spans="1:10" x14ac:dyDescent="0.3">
      <c r="A44" s="1">
        <v>2013</v>
      </c>
      <c r="B44" s="3" t="s">
        <v>22</v>
      </c>
      <c r="C44" s="2">
        <v>0</v>
      </c>
      <c r="D44" s="2">
        <v>0</v>
      </c>
      <c r="E44" s="2">
        <v>4192256</v>
      </c>
      <c r="F44" s="2">
        <v>30834057</v>
      </c>
      <c r="G44" s="2">
        <v>0</v>
      </c>
      <c r="H44" s="17">
        <v>1.4306319222732606</v>
      </c>
      <c r="I44" s="4">
        <v>9.7043178722015622</v>
      </c>
      <c r="J44" s="10">
        <v>44104</v>
      </c>
    </row>
    <row r="45" spans="1:10" x14ac:dyDescent="0.3">
      <c r="A45" s="1">
        <v>2004</v>
      </c>
      <c r="B45" s="3" t="s">
        <v>23</v>
      </c>
      <c r="C45" s="2">
        <v>0</v>
      </c>
      <c r="D45" s="2">
        <v>0</v>
      </c>
      <c r="E45" s="2">
        <v>437656</v>
      </c>
      <c r="F45" s="2">
        <v>25874723</v>
      </c>
      <c r="G45" s="2">
        <v>0</v>
      </c>
      <c r="H45" s="17">
        <v>0.99132915952796508</v>
      </c>
      <c r="I45" s="4">
        <v>-0.12360092302738934</v>
      </c>
      <c r="J45" s="10">
        <v>44104</v>
      </c>
    </row>
    <row r="46" spans="1:10" x14ac:dyDescent="0.3">
      <c r="A46" s="1">
        <v>2006</v>
      </c>
      <c r="B46" s="3" t="s">
        <v>24</v>
      </c>
      <c r="C46" s="2">
        <v>0</v>
      </c>
      <c r="D46" s="2">
        <v>0</v>
      </c>
      <c r="E46" s="2">
        <v>2014289</v>
      </c>
      <c r="F46" s="2">
        <v>16410846</v>
      </c>
      <c r="G46" s="2">
        <v>0</v>
      </c>
      <c r="H46" s="17">
        <v>0.73700537882624495</v>
      </c>
      <c r="I46" s="4">
        <v>-3.3384302918040731</v>
      </c>
      <c r="J46" s="10">
        <v>44104</v>
      </c>
    </row>
    <row r="47" spans="1:10" x14ac:dyDescent="0.3">
      <c r="A47" s="1">
        <v>2009</v>
      </c>
      <c r="B47" s="3" t="s">
        <v>25</v>
      </c>
      <c r="C47" s="2">
        <v>0</v>
      </c>
      <c r="D47" s="2">
        <v>0</v>
      </c>
      <c r="E47" s="2">
        <v>7886889</v>
      </c>
      <c r="F47" s="2">
        <v>25363504</v>
      </c>
      <c r="G47" s="2">
        <v>3239288</v>
      </c>
      <c r="H47" s="17">
        <v>1.500335890777921</v>
      </c>
      <c r="I47" s="4">
        <v>8.03207068956009</v>
      </c>
      <c r="J47" s="10">
        <v>44104</v>
      </c>
    </row>
    <row r="48" spans="1:10" x14ac:dyDescent="0.3">
      <c r="A48" s="1">
        <v>2020</v>
      </c>
      <c r="B48" s="3" t="s">
        <v>60</v>
      </c>
      <c r="C48" s="2">
        <v>0</v>
      </c>
      <c r="D48" s="2">
        <v>0</v>
      </c>
      <c r="E48" s="2">
        <v>-292403</v>
      </c>
      <c r="F48" s="2">
        <v>0</v>
      </c>
      <c r="G48" s="2">
        <v>50000000</v>
      </c>
      <c r="H48" s="17" t="s">
        <v>62</v>
      </c>
      <c r="I48" s="4">
        <v>0</v>
      </c>
      <c r="J48" s="10">
        <v>44104</v>
      </c>
    </row>
    <row r="49" spans="1:14" x14ac:dyDescent="0.3">
      <c r="J49" s="10"/>
    </row>
    <row r="50" spans="1:14" x14ac:dyDescent="0.3">
      <c r="A50" s="8"/>
      <c r="B50" s="13" t="s">
        <v>41</v>
      </c>
      <c r="C50" s="9">
        <f>SUM(C4:C49)</f>
        <v>16919956</v>
      </c>
      <c r="D50" s="9">
        <f>SUM(D4:D49)</f>
        <v>4146517</v>
      </c>
      <c r="E50" s="9">
        <f>SUM(E4:E49)</f>
        <v>763063902</v>
      </c>
      <c r="F50" s="9">
        <f>SUM(F4:F49)</f>
        <v>774429396</v>
      </c>
      <c r="G50" s="9">
        <f>SUM(G4:G49)</f>
        <v>232688053</v>
      </c>
      <c r="H50" s="11">
        <v>1.266909968722667</v>
      </c>
      <c r="I50" s="14">
        <v>4.9322007442305971</v>
      </c>
      <c r="J50" s="10">
        <v>44104</v>
      </c>
    </row>
    <row r="51" spans="1:14" x14ac:dyDescent="0.3">
      <c r="C51" s="15"/>
      <c r="H51"/>
      <c r="I51"/>
    </row>
    <row r="52" spans="1:14" x14ac:dyDescent="0.3">
      <c r="A52" s="27" t="s">
        <v>37</v>
      </c>
      <c r="B52" s="27"/>
    </row>
    <row r="53" spans="1:14" x14ac:dyDescent="0.3">
      <c r="A53" s="27" t="s">
        <v>40</v>
      </c>
      <c r="B53" s="27"/>
      <c r="E53"/>
      <c r="H53" s="12"/>
      <c r="I53" s="12"/>
      <c r="J53" s="12"/>
    </row>
    <row r="54" spans="1:14" x14ac:dyDescent="0.3">
      <c r="A54" s="27" t="s">
        <v>42</v>
      </c>
      <c r="B54" s="27"/>
    </row>
    <row r="55" spans="1:14" x14ac:dyDescent="0.3">
      <c r="A55" s="27"/>
      <c r="B55" s="27"/>
    </row>
    <row r="57" spans="1:14" s="8" customForma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9" spans="1:14" ht="27.75" customHeight="1" x14ac:dyDescent="0.3"/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8"/>
  <sheetViews>
    <sheetView topLeftCell="A31" zoomScale="85" zoomScaleNormal="85" workbookViewId="0">
      <selection activeCell="B37" sqref="B37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1" width="9.21875" style="7" customWidth="1"/>
    <col min="12" max="16384" width="9.21875" style="7"/>
  </cols>
  <sheetData>
    <row r="1" spans="1:10" x14ac:dyDescent="0.3">
      <c r="B1"/>
    </row>
    <row r="2" spans="1:10" x14ac:dyDescent="0.3">
      <c r="A2" s="16">
        <v>44012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57</v>
      </c>
      <c r="C4" s="2">
        <v>0</v>
      </c>
      <c r="D4" s="2">
        <v>0</v>
      </c>
      <c r="E4" s="2">
        <v>3167231</v>
      </c>
      <c r="F4" s="2">
        <v>25000000</v>
      </c>
      <c r="G4" s="2">
        <v>15475571</v>
      </c>
      <c r="H4" s="17">
        <v>1.307189440699797</v>
      </c>
      <c r="I4" s="17">
        <v>9.772499246505518</v>
      </c>
      <c r="J4" s="10">
        <v>43921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473986</v>
      </c>
      <c r="F5" s="2">
        <v>25533001</v>
      </c>
      <c r="G5" s="2">
        <v>22385238</v>
      </c>
      <c r="H5" s="17">
        <v>0.53463427272443886</v>
      </c>
      <c r="I5" s="4">
        <v>-9.2616459043129868</v>
      </c>
      <c r="J5" s="10">
        <v>43921</v>
      </c>
    </row>
    <row r="6" spans="1:10" x14ac:dyDescent="0.3">
      <c r="A6" s="1">
        <v>2017</v>
      </c>
      <c r="B6" s="3" t="s">
        <v>44</v>
      </c>
      <c r="C6" s="2">
        <v>572000</v>
      </c>
      <c r="D6" s="2">
        <v>0</v>
      </c>
      <c r="E6" s="2">
        <v>21291527</v>
      </c>
      <c r="F6" s="2">
        <v>20000000</v>
      </c>
      <c r="G6" s="2">
        <v>16864629</v>
      </c>
      <c r="H6" s="17">
        <v>1.3029157203670392</v>
      </c>
      <c r="I6" s="4">
        <v>12.025561418553909</v>
      </c>
      <c r="J6" s="10">
        <v>43921</v>
      </c>
    </row>
    <row r="7" spans="1:10" x14ac:dyDescent="0.3">
      <c r="A7" s="1">
        <v>2018</v>
      </c>
      <c r="B7" s="3" t="s">
        <v>54</v>
      </c>
      <c r="C7" s="2">
        <v>2843750</v>
      </c>
      <c r="D7" s="2">
        <v>0</v>
      </c>
      <c r="E7" s="2">
        <v>4095499</v>
      </c>
      <c r="F7" s="2">
        <v>35000000</v>
      </c>
      <c r="G7" s="2">
        <v>5818750</v>
      </c>
      <c r="H7" s="17">
        <v>0.70384510485929108</v>
      </c>
      <c r="I7" s="4">
        <v>-63.463559067234343</v>
      </c>
      <c r="J7" s="10">
        <v>43921</v>
      </c>
    </row>
    <row r="8" spans="1:10" x14ac:dyDescent="0.3">
      <c r="A8" s="1">
        <v>2015</v>
      </c>
      <c r="B8" s="3" t="s">
        <v>34</v>
      </c>
      <c r="C8" s="2">
        <v>0</v>
      </c>
      <c r="D8" s="2">
        <v>120660</v>
      </c>
      <c r="E8" s="2">
        <v>19808430</v>
      </c>
      <c r="F8" s="2">
        <v>20000000</v>
      </c>
      <c r="G8" s="2">
        <v>20000000</v>
      </c>
      <c r="H8" s="17">
        <v>1.35838975</v>
      </c>
      <c r="I8" s="4">
        <v>7.4566510871603597</v>
      </c>
      <c r="J8" s="10">
        <v>43921</v>
      </c>
    </row>
    <row r="9" spans="1:10" x14ac:dyDescent="0.3">
      <c r="A9" s="1">
        <v>2012</v>
      </c>
      <c r="B9" s="3" t="s">
        <v>10</v>
      </c>
      <c r="C9" s="2">
        <v>0</v>
      </c>
      <c r="D9" s="2">
        <v>126984</v>
      </c>
      <c r="E9" s="2">
        <v>17707854</v>
      </c>
      <c r="F9" s="2">
        <v>20000000</v>
      </c>
      <c r="G9" s="2">
        <v>23139229</v>
      </c>
      <c r="H9" s="17">
        <v>1.2554280438643828</v>
      </c>
      <c r="I9" s="4">
        <v>8.8071795542272966</v>
      </c>
      <c r="J9" s="10">
        <v>43921</v>
      </c>
    </row>
    <row r="10" spans="1:10" x14ac:dyDescent="0.3">
      <c r="A10" s="1">
        <v>2019</v>
      </c>
      <c r="B10" s="3" t="s">
        <v>58</v>
      </c>
      <c r="C10" s="2">
        <v>812792</v>
      </c>
      <c r="D10" s="2">
        <v>0</v>
      </c>
      <c r="E10" s="2">
        <v>1028751</v>
      </c>
      <c r="F10" s="2">
        <v>20000000</v>
      </c>
      <c r="G10" s="2">
        <v>1432246</v>
      </c>
      <c r="H10" s="17">
        <v>0.71827814495554532</v>
      </c>
      <c r="I10" s="4">
        <v>-67.465448800323983</v>
      </c>
      <c r="J10" s="10">
        <v>43921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5260155</v>
      </c>
      <c r="F11" s="2">
        <v>10000000</v>
      </c>
      <c r="G11" s="2">
        <v>4271584</v>
      </c>
      <c r="H11" s="17">
        <v>3.7375006554945425</v>
      </c>
      <c r="I11" s="4">
        <v>79.659435501054901</v>
      </c>
      <c r="J11" s="10">
        <v>43921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2230399</v>
      </c>
      <c r="F12" s="2">
        <v>30000000</v>
      </c>
      <c r="G12" s="2">
        <v>31522663</v>
      </c>
      <c r="H12" s="17">
        <v>1.1779220426459529</v>
      </c>
      <c r="I12" s="4">
        <v>2.6124526623098721</v>
      </c>
      <c r="J12" s="10">
        <v>43921</v>
      </c>
    </row>
    <row r="13" spans="1:10" x14ac:dyDescent="0.3">
      <c r="A13" s="1">
        <v>2005</v>
      </c>
      <c r="B13" s="3" t="s">
        <v>12</v>
      </c>
      <c r="C13" s="2">
        <v>0</v>
      </c>
      <c r="D13" s="2">
        <v>0</v>
      </c>
      <c r="E13" s="2">
        <v>33230</v>
      </c>
      <c r="F13" s="2">
        <v>10000000</v>
      </c>
      <c r="G13" s="2">
        <v>8988718</v>
      </c>
      <c r="H13" s="17">
        <v>0.44587922133941177</v>
      </c>
      <c r="I13" s="4">
        <v>-10.433187086834572</v>
      </c>
      <c r="J13" s="10">
        <v>43921</v>
      </c>
    </row>
    <row r="14" spans="1:10" x14ac:dyDescent="0.3">
      <c r="A14" s="1">
        <v>2014</v>
      </c>
      <c r="B14" s="3" t="s">
        <v>1</v>
      </c>
      <c r="C14" s="2">
        <v>0</v>
      </c>
      <c r="D14" s="2">
        <v>0</v>
      </c>
      <c r="E14" s="2">
        <v>-3993</v>
      </c>
      <c r="F14" s="2">
        <v>40000000</v>
      </c>
      <c r="G14" s="2">
        <v>46417723</v>
      </c>
      <c r="H14" s="17">
        <v>1.2025401375246261</v>
      </c>
      <c r="I14" s="4">
        <v>4.6387080395934532</v>
      </c>
      <c r="J14" s="10">
        <v>43921</v>
      </c>
    </row>
    <row r="15" spans="1:10" x14ac:dyDescent="0.3">
      <c r="A15" s="1">
        <v>2007</v>
      </c>
      <c r="B15" s="3" t="s">
        <v>13</v>
      </c>
      <c r="C15" s="2">
        <v>0</v>
      </c>
      <c r="D15" s="2">
        <v>0</v>
      </c>
      <c r="E15" s="2">
        <v>6586728</v>
      </c>
      <c r="F15" s="2">
        <v>15000000</v>
      </c>
      <c r="G15" s="2">
        <v>16674075</v>
      </c>
      <c r="H15" s="17">
        <v>1.643610948449244</v>
      </c>
      <c r="I15" s="4">
        <v>9.0836597734240687</v>
      </c>
      <c r="J15" s="10">
        <v>43921</v>
      </c>
    </row>
    <row r="16" spans="1:10" x14ac:dyDescent="0.3">
      <c r="A16" s="1">
        <v>2012</v>
      </c>
      <c r="B16" s="3" t="s">
        <v>2</v>
      </c>
      <c r="C16" s="2">
        <v>0</v>
      </c>
      <c r="D16" s="2">
        <v>0</v>
      </c>
      <c r="E16" s="2">
        <v>30578267</v>
      </c>
      <c r="F16" s="2">
        <v>25000000</v>
      </c>
      <c r="G16" s="2">
        <v>25000000</v>
      </c>
      <c r="H16" s="17">
        <v>1.4575084995999998</v>
      </c>
      <c r="I16" s="4">
        <v>6.1541108694910029</v>
      </c>
      <c r="J16" s="10">
        <v>43921</v>
      </c>
    </row>
    <row r="17" spans="1:12" x14ac:dyDescent="0.3">
      <c r="A17" s="1">
        <v>2007</v>
      </c>
      <c r="B17" s="3" t="s">
        <v>49</v>
      </c>
      <c r="C17" s="2">
        <v>0</v>
      </c>
      <c r="D17" s="2">
        <v>0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11.792865267322039</v>
      </c>
      <c r="J17" s="10">
        <v>43921</v>
      </c>
    </row>
    <row r="18" spans="1:12" x14ac:dyDescent="0.3">
      <c r="A18" s="1">
        <v>2007</v>
      </c>
      <c r="B18" s="3" t="s">
        <v>14</v>
      </c>
      <c r="C18" s="2">
        <v>0</v>
      </c>
      <c r="D18" s="2">
        <v>0</v>
      </c>
      <c r="E18" s="2">
        <v>477914</v>
      </c>
      <c r="F18" s="2">
        <v>30000000</v>
      </c>
      <c r="G18" s="2">
        <v>28963224</v>
      </c>
      <c r="H18" s="17">
        <v>0.44388421675708478</v>
      </c>
      <c r="I18" s="4">
        <v>-11.692049555100958</v>
      </c>
      <c r="J18" s="10">
        <v>43921</v>
      </c>
    </row>
    <row r="19" spans="1:12" x14ac:dyDescent="0.3">
      <c r="A19" s="1">
        <v>2007</v>
      </c>
      <c r="B19" s="3" t="s">
        <v>50</v>
      </c>
      <c r="C19" s="2">
        <v>0</v>
      </c>
      <c r="D19" s="2">
        <v>85000</v>
      </c>
      <c r="E19" s="2">
        <v>631647</v>
      </c>
      <c r="F19" s="2">
        <v>25000000</v>
      </c>
      <c r="G19" s="2">
        <v>16788945</v>
      </c>
      <c r="H19" s="17">
        <v>1.6817116857740784</v>
      </c>
      <c r="I19" s="4">
        <v>10.703845977146464</v>
      </c>
      <c r="J19" s="10">
        <v>43921</v>
      </c>
    </row>
    <row r="20" spans="1:12" x14ac:dyDescent="0.3">
      <c r="A20" s="1">
        <v>2011</v>
      </c>
      <c r="B20" s="3" t="s">
        <v>7</v>
      </c>
      <c r="C20" s="2">
        <v>0</v>
      </c>
      <c r="D20" s="2">
        <v>25273</v>
      </c>
      <c r="E20" s="2">
        <v>4137475</v>
      </c>
      <c r="F20" s="2">
        <v>25000000</v>
      </c>
      <c r="G20" s="2">
        <v>26640000</v>
      </c>
      <c r="H20" s="17">
        <v>2.1810863588588587</v>
      </c>
      <c r="I20" s="4">
        <v>21.099296729310211</v>
      </c>
      <c r="J20" s="10">
        <v>43921</v>
      </c>
    </row>
    <row r="21" spans="1:12" x14ac:dyDescent="0.3">
      <c r="A21" s="1">
        <v>2014</v>
      </c>
      <c r="B21" s="3" t="s">
        <v>8</v>
      </c>
      <c r="C21" s="2">
        <v>0</v>
      </c>
      <c r="D21" s="2">
        <v>0</v>
      </c>
      <c r="E21" s="2">
        <v>13636301</v>
      </c>
      <c r="F21" s="2">
        <v>25000000</v>
      </c>
      <c r="G21" s="2">
        <v>29576071</v>
      </c>
      <c r="H21" s="17">
        <v>1.2019011247301916</v>
      </c>
      <c r="I21" s="4">
        <v>6.9834730620173202</v>
      </c>
      <c r="J21" s="10">
        <v>43921</v>
      </c>
    </row>
    <row r="22" spans="1:12" x14ac:dyDescent="0.3">
      <c r="A22" s="1">
        <v>2015</v>
      </c>
      <c r="B22" s="3" t="s">
        <v>9</v>
      </c>
      <c r="C22" s="2">
        <v>242282</v>
      </c>
      <c r="D22" s="2">
        <v>0</v>
      </c>
      <c r="E22" s="2">
        <v>15602438</v>
      </c>
      <c r="F22" s="2">
        <v>20000000</v>
      </c>
      <c r="G22" s="2">
        <v>17163681</v>
      </c>
      <c r="H22" s="17">
        <v>1.1464356625229555</v>
      </c>
      <c r="I22" s="4">
        <v>4.244957676465555</v>
      </c>
      <c r="J22" s="10">
        <v>43921</v>
      </c>
    </row>
    <row r="23" spans="1:12" x14ac:dyDescent="0.3">
      <c r="A23" s="1">
        <v>2012</v>
      </c>
      <c r="B23" s="3" t="s">
        <v>6</v>
      </c>
      <c r="C23" s="2">
        <v>0</v>
      </c>
      <c r="D23" s="2">
        <v>0</v>
      </c>
      <c r="E23" s="2">
        <v>19038422</v>
      </c>
      <c r="F23" s="2">
        <v>20000000</v>
      </c>
      <c r="G23" s="2">
        <v>18601851</v>
      </c>
      <c r="H23" s="17">
        <v>1.2569388957872407</v>
      </c>
      <c r="I23" s="4">
        <v>3.9217853566858141</v>
      </c>
      <c r="J23" s="10">
        <v>43921</v>
      </c>
    </row>
    <row r="24" spans="1:12" x14ac:dyDescent="0.3">
      <c r="A24" s="1">
        <v>2018</v>
      </c>
      <c r="B24" s="3" t="s">
        <v>45</v>
      </c>
      <c r="C24" s="2">
        <v>673764</v>
      </c>
      <c r="D24" s="2">
        <v>99031</v>
      </c>
      <c r="E24" s="2">
        <v>12062313</v>
      </c>
      <c r="F24" s="2">
        <v>25000000</v>
      </c>
      <c r="G24" s="2">
        <v>14045345</v>
      </c>
      <c r="H24" s="17">
        <v>0.90275965844865158</v>
      </c>
      <c r="I24" s="4">
        <v>-6.7830544916415274</v>
      </c>
      <c r="J24" s="10">
        <v>43921</v>
      </c>
    </row>
    <row r="25" spans="1:12" x14ac:dyDescent="0.3">
      <c r="A25" s="1">
        <v>2009</v>
      </c>
      <c r="B25" s="3" t="s">
        <v>15</v>
      </c>
      <c r="C25" s="2">
        <v>0</v>
      </c>
      <c r="D25" s="2">
        <v>0</v>
      </c>
      <c r="E25" s="2">
        <v>244060</v>
      </c>
      <c r="F25" s="2">
        <v>10000000</v>
      </c>
      <c r="G25" s="2">
        <v>6006797</v>
      </c>
      <c r="H25" s="17">
        <v>0.49480443168652605</v>
      </c>
      <c r="I25" s="4">
        <v>-22.620216179560547</v>
      </c>
      <c r="J25" s="10">
        <v>43921</v>
      </c>
    </row>
    <row r="26" spans="1:12" x14ac:dyDescent="0.3">
      <c r="A26" s="1">
        <v>2004</v>
      </c>
      <c r="B26" s="3" t="s">
        <v>3</v>
      </c>
      <c r="C26" s="2">
        <v>1689162</v>
      </c>
      <c r="D26" s="2">
        <v>1512398</v>
      </c>
      <c r="E26" s="2">
        <v>183625278</v>
      </c>
      <c r="F26" s="2">
        <v>63867553</v>
      </c>
      <c r="G26" s="2">
        <v>124315123</v>
      </c>
      <c r="H26" s="17">
        <v>2.0048920353569253</v>
      </c>
      <c r="I26" s="4">
        <v>7.2765974890160345</v>
      </c>
      <c r="J26" s="10">
        <v>43921</v>
      </c>
    </row>
    <row r="27" spans="1:12" x14ac:dyDescent="0.3">
      <c r="A27" s="1">
        <v>2015</v>
      </c>
      <c r="B27" s="3" t="s">
        <v>4</v>
      </c>
      <c r="C27" s="2">
        <v>58245</v>
      </c>
      <c r="D27" s="2">
        <v>91897</v>
      </c>
      <c r="E27" s="2">
        <v>37259470</v>
      </c>
      <c r="F27" s="2">
        <v>50000000</v>
      </c>
      <c r="G27" s="2">
        <v>51155037</v>
      </c>
      <c r="H27" s="17">
        <v>1.2304749479195909</v>
      </c>
      <c r="I27" s="4">
        <v>6.6677985504681958</v>
      </c>
      <c r="J27" s="10">
        <v>43921</v>
      </c>
    </row>
    <row r="28" spans="1:12" x14ac:dyDescent="0.3">
      <c r="A28" s="1">
        <v>2005</v>
      </c>
      <c r="B28" s="3" t="s">
        <v>5</v>
      </c>
      <c r="C28" s="2">
        <v>0</v>
      </c>
      <c r="D28" s="2">
        <v>0</v>
      </c>
      <c r="E28" s="2">
        <v>70553292</v>
      </c>
      <c r="F28" s="2">
        <v>30000000</v>
      </c>
      <c r="G28" s="2">
        <v>30421882</v>
      </c>
      <c r="H28" s="17">
        <v>2.4131245743957814</v>
      </c>
      <c r="I28" s="4">
        <v>6.3100606453159847</v>
      </c>
      <c r="J28" s="10">
        <v>43921</v>
      </c>
    </row>
    <row r="29" spans="1:12" x14ac:dyDescent="0.3">
      <c r="A29" s="1">
        <v>2019</v>
      </c>
      <c r="B29" s="18" t="s">
        <v>56</v>
      </c>
      <c r="C29" s="2">
        <v>14306354</v>
      </c>
      <c r="D29" s="2">
        <v>339179</v>
      </c>
      <c r="E29" s="2">
        <v>34515199</v>
      </c>
      <c r="F29" s="2">
        <v>35000000</v>
      </c>
      <c r="G29" s="2">
        <v>35000000</v>
      </c>
      <c r="H29" s="17">
        <v>1.0138181714285714</v>
      </c>
      <c r="I29" s="4">
        <v>2.2317496237609147</v>
      </c>
      <c r="J29" s="10">
        <v>43921</v>
      </c>
    </row>
    <row r="30" spans="1:12" x14ac:dyDescent="0.3">
      <c r="A30" s="1">
        <v>2005</v>
      </c>
      <c r="B30" s="3" t="s">
        <v>16</v>
      </c>
      <c r="C30" s="2">
        <v>0</v>
      </c>
      <c r="D30" s="2">
        <v>236444</v>
      </c>
      <c r="E30" s="2">
        <v>0</v>
      </c>
      <c r="F30" s="2">
        <v>25000000</v>
      </c>
      <c r="G30" s="2">
        <v>24016560</v>
      </c>
      <c r="H30" s="17">
        <v>1.0821391989527227</v>
      </c>
      <c r="I30" s="4">
        <v>1.7558163717021236</v>
      </c>
      <c r="J30" s="10">
        <v>43921</v>
      </c>
      <c r="L30"/>
    </row>
    <row r="31" spans="1:12" x14ac:dyDescent="0.3">
      <c r="A31" s="1">
        <v>2008</v>
      </c>
      <c r="B31" s="3" t="s">
        <v>17</v>
      </c>
      <c r="C31" s="2">
        <v>0</v>
      </c>
      <c r="D31" s="2">
        <v>0</v>
      </c>
      <c r="E31" s="2">
        <v>-2606248</v>
      </c>
      <c r="F31" s="2">
        <v>20000000</v>
      </c>
      <c r="G31" s="2">
        <v>20686689</v>
      </c>
      <c r="H31" s="17">
        <v>6.1908215471311041E-2</v>
      </c>
      <c r="I31" s="4">
        <v>0</v>
      </c>
      <c r="J31" s="10">
        <v>43921</v>
      </c>
    </row>
    <row r="32" spans="1:12" x14ac:dyDescent="0.3">
      <c r="A32" s="1">
        <v>2020</v>
      </c>
      <c r="B32" s="3" t="s">
        <v>59</v>
      </c>
      <c r="C32" s="2">
        <v>-710032</v>
      </c>
      <c r="D32" s="2">
        <v>0</v>
      </c>
      <c r="E32" s="2">
        <v>4797321</v>
      </c>
      <c r="F32" s="2">
        <v>35000000</v>
      </c>
      <c r="G32" s="2">
        <v>4981025</v>
      </c>
      <c r="H32" s="17">
        <v>0.96311925714674296</v>
      </c>
      <c r="I32" s="4">
        <v>-3.4304833506344057</v>
      </c>
      <c r="J32" s="10">
        <v>43921</v>
      </c>
    </row>
    <row r="33" spans="1:10" x14ac:dyDescent="0.3">
      <c r="A33" s="1">
        <v>2016</v>
      </c>
      <c r="B33" s="3" t="s">
        <v>35</v>
      </c>
      <c r="C33" s="2">
        <v>-3751</v>
      </c>
      <c r="D33" s="2">
        <v>549283</v>
      </c>
      <c r="E33" s="2">
        <v>78701400</v>
      </c>
      <c r="F33" s="2">
        <v>50000000</v>
      </c>
      <c r="G33" s="2">
        <v>52365789</v>
      </c>
      <c r="H33" s="17">
        <v>1.6630487483771337</v>
      </c>
      <c r="I33" s="4">
        <v>13.353505832404533</v>
      </c>
      <c r="J33" s="10">
        <v>43921</v>
      </c>
    </row>
    <row r="34" spans="1:10" x14ac:dyDescent="0.3">
      <c r="A34" s="1">
        <v>2011</v>
      </c>
      <c r="B34" s="3" t="s">
        <v>18</v>
      </c>
      <c r="C34" s="2">
        <v>0</v>
      </c>
      <c r="D34" s="2">
        <v>0</v>
      </c>
      <c r="E34" s="2">
        <v>104380</v>
      </c>
      <c r="F34" s="2">
        <v>15000000</v>
      </c>
      <c r="G34" s="2">
        <v>14075468</v>
      </c>
      <c r="H34" s="17">
        <v>1.7521222113318715</v>
      </c>
      <c r="I34" s="4">
        <v>50.161316993799602</v>
      </c>
      <c r="J34" s="10">
        <v>43921</v>
      </c>
    </row>
    <row r="35" spans="1:10" x14ac:dyDescent="0.3">
      <c r="A35" s="1">
        <v>2011</v>
      </c>
      <c r="B35" s="3" t="s">
        <v>19</v>
      </c>
      <c r="C35" s="2">
        <v>0</v>
      </c>
      <c r="D35" s="2">
        <v>17059</v>
      </c>
      <c r="E35" s="2">
        <v>401502</v>
      </c>
      <c r="F35" s="2">
        <v>15000000</v>
      </c>
      <c r="G35" s="2">
        <v>13291475</v>
      </c>
      <c r="H35" s="17">
        <v>1.5479705107183119</v>
      </c>
      <c r="I35" s="4">
        <v>26.424293283459011</v>
      </c>
      <c r="J35" s="10">
        <v>43921</v>
      </c>
    </row>
    <row r="36" spans="1:10" x14ac:dyDescent="0.3">
      <c r="A36" s="1">
        <v>2013</v>
      </c>
      <c r="B36" s="3" t="s">
        <v>53</v>
      </c>
      <c r="C36" s="2">
        <v>0</v>
      </c>
      <c r="D36" s="2">
        <v>0</v>
      </c>
      <c r="E36" s="2">
        <v>1208100</v>
      </c>
      <c r="F36" s="2">
        <v>25000000</v>
      </c>
      <c r="G36" s="2">
        <v>18939181</v>
      </c>
      <c r="H36" s="17">
        <v>1.288716102348882</v>
      </c>
      <c r="I36" s="4">
        <v>8.4477693313238298</v>
      </c>
      <c r="J36" s="10">
        <v>43921</v>
      </c>
    </row>
    <row r="37" spans="1:10" x14ac:dyDescent="0.3">
      <c r="A37" s="1">
        <v>2020</v>
      </c>
      <c r="B37" s="3" t="s">
        <v>68</v>
      </c>
      <c r="C37" s="2">
        <v>0</v>
      </c>
      <c r="D37" s="2">
        <v>0</v>
      </c>
      <c r="E37" s="2">
        <v>112561</v>
      </c>
      <c r="F37" s="2">
        <v>35437928</v>
      </c>
      <c r="G37" s="2">
        <v>847901</v>
      </c>
      <c r="H37" s="17">
        <v>0.13275263783737989</v>
      </c>
      <c r="I37" s="4">
        <v>-86.84883306974767</v>
      </c>
      <c r="J37" s="10">
        <v>43921</v>
      </c>
    </row>
    <row r="38" spans="1:10" x14ac:dyDescent="0.3">
      <c r="A38" s="1">
        <v>2015</v>
      </c>
      <c r="B38" s="3" t="s">
        <v>36</v>
      </c>
      <c r="C38" s="2">
        <v>0</v>
      </c>
      <c r="D38" s="2">
        <v>568301</v>
      </c>
      <c r="E38" s="2">
        <v>56018316</v>
      </c>
      <c r="F38" s="2">
        <v>50000000</v>
      </c>
      <c r="G38" s="2">
        <v>50000000</v>
      </c>
      <c r="H38" s="17">
        <v>1.3077829212000001</v>
      </c>
      <c r="I38" s="4">
        <v>6.8643761456259833</v>
      </c>
      <c r="J38" s="10">
        <v>43921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67066834</v>
      </c>
      <c r="F39" s="2">
        <v>50000000</v>
      </c>
      <c r="G39" s="2">
        <v>50000000</v>
      </c>
      <c r="H39" s="17">
        <v>1.3413366895999999</v>
      </c>
      <c r="I39" s="4">
        <v>6.7563738824559572</v>
      </c>
      <c r="J39" s="10">
        <v>43921</v>
      </c>
    </row>
    <row r="40" spans="1:10" x14ac:dyDescent="0.3">
      <c r="A40" s="1">
        <v>2008</v>
      </c>
      <c r="B40" s="3" t="s">
        <v>55</v>
      </c>
      <c r="C40" s="2">
        <v>0</v>
      </c>
      <c r="D40" s="2">
        <v>0</v>
      </c>
      <c r="E40" s="2">
        <v>22385188</v>
      </c>
      <c r="F40" s="2">
        <v>40000000</v>
      </c>
      <c r="G40" s="2">
        <v>51496646</v>
      </c>
      <c r="H40" s="17">
        <v>1.1032853974925416</v>
      </c>
      <c r="I40" s="4">
        <v>1.7518529089215251</v>
      </c>
      <c r="J40" s="10">
        <v>43921</v>
      </c>
    </row>
    <row r="41" spans="1:10" x14ac:dyDescent="0.3">
      <c r="A41" s="1">
        <v>2004</v>
      </c>
      <c r="B41" s="3" t="s">
        <v>51</v>
      </c>
      <c r="C41" s="2">
        <v>0</v>
      </c>
      <c r="D41" s="2">
        <v>0</v>
      </c>
      <c r="E41" s="2">
        <v>39121</v>
      </c>
      <c r="F41" s="2">
        <v>10000000</v>
      </c>
      <c r="G41" s="2">
        <v>18836734</v>
      </c>
      <c r="H41" s="17">
        <v>0.99947916024083572</v>
      </c>
      <c r="I41" s="4">
        <v>-1.6240398919076249E-2</v>
      </c>
      <c r="J41" s="10">
        <v>43921</v>
      </c>
    </row>
    <row r="42" spans="1:10" x14ac:dyDescent="0.3">
      <c r="A42" s="1">
        <v>2015</v>
      </c>
      <c r="B42" s="3" t="s">
        <v>38</v>
      </c>
      <c r="C42" s="2">
        <v>0</v>
      </c>
      <c r="D42" s="2">
        <v>8684550</v>
      </c>
      <c r="E42" s="2">
        <v>204981</v>
      </c>
      <c r="F42" s="2">
        <v>28531885</v>
      </c>
      <c r="G42" s="2">
        <v>28134410</v>
      </c>
      <c r="H42" s="17">
        <v>1.4493866332645085</v>
      </c>
      <c r="I42" s="4">
        <v>15.651836078660786</v>
      </c>
      <c r="J42" s="10">
        <v>43921</v>
      </c>
    </row>
    <row r="43" spans="1:10" x14ac:dyDescent="0.3">
      <c r="A43" s="1">
        <v>2006</v>
      </c>
      <c r="B43" s="3" t="s">
        <v>20</v>
      </c>
      <c r="C43" s="2">
        <v>0</v>
      </c>
      <c r="D43" s="2">
        <v>0</v>
      </c>
      <c r="E43" s="2">
        <v>2582166</v>
      </c>
      <c r="F43" s="2">
        <v>30000000</v>
      </c>
      <c r="G43" s="2">
        <v>30000000</v>
      </c>
      <c r="H43" s="17">
        <v>0.45865753466666664</v>
      </c>
      <c r="I43" s="4">
        <v>-7.2421209997881597</v>
      </c>
      <c r="J43" s="10">
        <v>43921</v>
      </c>
    </row>
    <row r="44" spans="1:10" x14ac:dyDescent="0.3">
      <c r="A44" s="1">
        <v>2013</v>
      </c>
      <c r="B44" s="3" t="s">
        <v>22</v>
      </c>
      <c r="C44" s="2">
        <v>0</v>
      </c>
      <c r="D44" s="2">
        <v>0</v>
      </c>
      <c r="E44" s="2">
        <v>4191720</v>
      </c>
      <c r="F44" s="2">
        <v>24474342</v>
      </c>
      <c r="G44" s="2">
        <v>24483106</v>
      </c>
      <c r="H44" s="17">
        <v>1.430610029626143</v>
      </c>
      <c r="I44" s="4">
        <v>9.7685857098130491</v>
      </c>
      <c r="J44" s="10">
        <v>43921</v>
      </c>
    </row>
    <row r="45" spans="1:10" x14ac:dyDescent="0.3">
      <c r="A45" s="1">
        <v>2004</v>
      </c>
      <c r="B45" s="3" t="s">
        <v>23</v>
      </c>
      <c r="C45" s="2">
        <v>0</v>
      </c>
      <c r="D45" s="2">
        <v>0</v>
      </c>
      <c r="E45" s="2">
        <v>433718</v>
      </c>
      <c r="F45" s="2">
        <v>25000000</v>
      </c>
      <c r="G45" s="2">
        <v>26542525</v>
      </c>
      <c r="H45" s="17">
        <v>0.99118079195555053</v>
      </c>
      <c r="I45" s="4">
        <v>-0.12581411590791847</v>
      </c>
      <c r="J45" s="10">
        <v>43921</v>
      </c>
    </row>
    <row r="46" spans="1:10" x14ac:dyDescent="0.3">
      <c r="A46" s="1">
        <v>2006</v>
      </c>
      <c r="B46" s="3" t="s">
        <v>24</v>
      </c>
      <c r="C46" s="2">
        <v>0</v>
      </c>
      <c r="D46" s="2">
        <v>0</v>
      </c>
      <c r="E46" s="2">
        <v>2051957</v>
      </c>
      <c r="F46" s="2">
        <v>25000000</v>
      </c>
      <c r="G46" s="2">
        <v>25000001</v>
      </c>
      <c r="H46" s="17">
        <v>0.73851209878285151</v>
      </c>
      <c r="I46" s="4">
        <v>-3.324927609906192</v>
      </c>
      <c r="J46" s="10">
        <v>43921</v>
      </c>
    </row>
    <row r="47" spans="1:10" x14ac:dyDescent="0.3">
      <c r="A47" s="1">
        <v>2009</v>
      </c>
      <c r="B47" s="3" t="s">
        <v>25</v>
      </c>
      <c r="C47" s="2">
        <v>0</v>
      </c>
      <c r="D47" s="2">
        <v>0</v>
      </c>
      <c r="E47" s="2">
        <v>7866856</v>
      </c>
      <c r="F47" s="2">
        <v>25000000</v>
      </c>
      <c r="G47" s="2">
        <v>22161966</v>
      </c>
      <c r="H47" s="17">
        <v>1.4994319547282042</v>
      </c>
      <c r="I47" s="4">
        <v>8.0944220737242603</v>
      </c>
      <c r="J47" s="10">
        <v>43921</v>
      </c>
    </row>
    <row r="48" spans="1:10" x14ac:dyDescent="0.3">
      <c r="J48" s="10"/>
    </row>
    <row r="49" spans="1:11" x14ac:dyDescent="0.3">
      <c r="A49" s="8"/>
      <c r="B49" s="13" t="s">
        <v>41</v>
      </c>
      <c r="C49" s="9">
        <v>20484566</v>
      </c>
      <c r="D49" s="9">
        <v>12456059</v>
      </c>
      <c r="E49" s="9">
        <v>749601746</v>
      </c>
      <c r="F49" s="9">
        <v>1207844709</v>
      </c>
      <c r="G49" s="9">
        <v>1174010385</v>
      </c>
      <c r="H49" s="11">
        <v>1.2683064275550946</v>
      </c>
      <c r="I49" s="14">
        <v>4.9709892096751584</v>
      </c>
      <c r="J49" s="10">
        <v>43921</v>
      </c>
    </row>
    <row r="50" spans="1:11" x14ac:dyDescent="0.3">
      <c r="C50" s="15"/>
    </row>
    <row r="51" spans="1:11" x14ac:dyDescent="0.3">
      <c r="A51" s="27" t="s">
        <v>37</v>
      </c>
      <c r="B51" s="27"/>
      <c r="E51"/>
    </row>
    <row r="52" spans="1:11" x14ac:dyDescent="0.3">
      <c r="A52" s="27" t="s">
        <v>40</v>
      </c>
      <c r="B52" s="27"/>
      <c r="E52"/>
      <c r="H52" s="12"/>
      <c r="I52" s="12"/>
      <c r="J52" s="12"/>
    </row>
    <row r="53" spans="1:11" x14ac:dyDescent="0.3">
      <c r="A53" s="27" t="s">
        <v>42</v>
      </c>
      <c r="B53" s="27"/>
    </row>
    <row r="54" spans="1:11" x14ac:dyDescent="0.3">
      <c r="A54" s="27"/>
      <c r="B54" s="27"/>
      <c r="K54" s="8"/>
    </row>
    <row r="56" spans="1:11" s="8" customForma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ht="27.75" customHeight="1" x14ac:dyDescent="0.3"/>
  </sheetData>
  <mergeCells count="3">
    <mergeCell ref="A51:B51"/>
    <mergeCell ref="A52:B52"/>
    <mergeCell ref="A53:B5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FCE0-C22E-4F92-AAD8-CD30B4376DF1}">
  <dimension ref="A1:M58"/>
  <sheetViews>
    <sheetView zoomScale="80" workbookViewId="0">
      <pane ySplit="3" topLeftCell="A4" activePane="bottomLeft" state="frozen"/>
      <selection pane="bottomLeft" activeCell="D51" sqref="D51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42.5546875" style="7" bestFit="1" customWidth="1"/>
    <col min="12" max="13" width="9.21875" style="7"/>
    <col min="14" max="14" width="29.21875" style="7" bestFit="1" customWidth="1"/>
    <col min="15" max="15" width="23.21875" style="7" bestFit="1" customWidth="1"/>
    <col min="16" max="16" width="13.21875" style="7" bestFit="1" customWidth="1"/>
    <col min="17" max="17" width="12.44140625" style="7" bestFit="1" customWidth="1"/>
    <col min="18" max="18" width="12.21875" style="7" bestFit="1" customWidth="1"/>
    <col min="19" max="19" width="13.77734375" style="7" bestFit="1" customWidth="1"/>
    <col min="20" max="20" width="14.21875" style="7" bestFit="1" customWidth="1"/>
    <col min="21" max="21" width="12.44140625" style="7" bestFit="1" customWidth="1"/>
    <col min="22" max="22" width="20.21875" style="7" bestFit="1" customWidth="1"/>
    <col min="23" max="23" width="8.21875" style="7" bestFit="1" customWidth="1"/>
    <col min="24" max="16384" width="9.21875" style="7"/>
  </cols>
  <sheetData>
    <row r="1" spans="1:13" x14ac:dyDescent="0.3">
      <c r="B1"/>
    </row>
    <row r="2" spans="1:13" x14ac:dyDescent="0.3">
      <c r="A2" s="16">
        <v>45565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52</v>
      </c>
      <c r="C4" s="2">
        <v>0</v>
      </c>
      <c r="D4" s="2">
        <v>0</v>
      </c>
      <c r="E4" s="2">
        <v>2455988</v>
      </c>
      <c r="F4" s="2">
        <v>25000000</v>
      </c>
      <c r="G4" s="2">
        <v>0</v>
      </c>
      <c r="H4" s="17">
        <v>1.2691323635166676</v>
      </c>
      <c r="I4" s="4">
        <v>7.7923353644827831</v>
      </c>
      <c r="J4" s="10">
        <f t="shared" ref="J4:J47" si="0">+$A$2</f>
        <v>45565</v>
      </c>
      <c r="M4"/>
    </row>
    <row r="5" spans="1:13" x14ac:dyDescent="0.3">
      <c r="A5" s="1">
        <v>2006</v>
      </c>
      <c r="B5" s="2" t="s">
        <v>39</v>
      </c>
      <c r="C5" s="2">
        <v>0</v>
      </c>
      <c r="D5" s="2">
        <v>0</v>
      </c>
      <c r="E5" s="2">
        <v>223169</v>
      </c>
      <c r="F5" s="2">
        <v>25533001</v>
      </c>
      <c r="G5" s="2">
        <v>1656052</v>
      </c>
      <c r="H5" s="17">
        <v>0.53543835499656645</v>
      </c>
      <c r="I5" s="4">
        <v>-8.9179189018420146</v>
      </c>
      <c r="J5" s="10">
        <f t="shared" si="0"/>
        <v>45565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27412646</v>
      </c>
      <c r="F6" s="2">
        <v>20000000</v>
      </c>
      <c r="G6" s="2">
        <v>2015220</v>
      </c>
      <c r="H6" s="17">
        <v>1.8301272250608738</v>
      </c>
      <c r="I6" s="4">
        <v>11.112997814713644</v>
      </c>
      <c r="J6" s="10">
        <f t="shared" si="0"/>
        <v>45565</v>
      </c>
    </row>
    <row r="7" spans="1:13" x14ac:dyDescent="0.3">
      <c r="A7" s="1">
        <v>2019</v>
      </c>
      <c r="B7" s="3" t="s">
        <v>54</v>
      </c>
      <c r="C7" s="2">
        <v>0</v>
      </c>
      <c r="D7" s="2">
        <v>0</v>
      </c>
      <c r="E7" s="2">
        <v>33500586</v>
      </c>
      <c r="F7" s="2">
        <v>35000000</v>
      </c>
      <c r="G7" s="2">
        <v>4068750</v>
      </c>
      <c r="H7" s="17">
        <v>1.0830660122012528</v>
      </c>
      <c r="I7" s="4">
        <v>2.8571944041053232</v>
      </c>
      <c r="J7" s="10">
        <f t="shared" si="0"/>
        <v>45565</v>
      </c>
    </row>
    <row r="8" spans="1:13" x14ac:dyDescent="0.3">
      <c r="A8" s="1">
        <v>2015</v>
      </c>
      <c r="B8" s="3" t="s">
        <v>34</v>
      </c>
      <c r="C8" s="2">
        <v>0</v>
      </c>
      <c r="D8" s="2">
        <v>41439</v>
      </c>
      <c r="E8" s="2">
        <v>12119657</v>
      </c>
      <c r="F8" s="2">
        <v>20000000</v>
      </c>
      <c r="G8" s="2">
        <v>0</v>
      </c>
      <c r="H8" s="17">
        <v>1.4982994000000001</v>
      </c>
      <c r="I8" s="17">
        <v>6.3177889285552125</v>
      </c>
      <c r="J8" s="10">
        <f t="shared" si="0"/>
        <v>45565</v>
      </c>
    </row>
    <row r="9" spans="1:13" x14ac:dyDescent="0.3">
      <c r="A9" s="1">
        <v>2012</v>
      </c>
      <c r="B9" s="2" t="s">
        <v>10</v>
      </c>
      <c r="C9" s="2">
        <v>0</v>
      </c>
      <c r="D9" s="2">
        <v>2425513</v>
      </c>
      <c r="E9" s="2">
        <v>9484864</v>
      </c>
      <c r="F9" s="2">
        <v>20000000</v>
      </c>
      <c r="G9" s="2">
        <v>0</v>
      </c>
      <c r="H9" s="17">
        <v>1.359254148961748</v>
      </c>
      <c r="I9" s="4">
        <v>7.2164087883961558</v>
      </c>
      <c r="J9" s="10">
        <f t="shared" si="0"/>
        <v>45565</v>
      </c>
    </row>
    <row r="10" spans="1:13" x14ac:dyDescent="0.3">
      <c r="A10" s="1">
        <v>2019</v>
      </c>
      <c r="B10" s="2" t="s">
        <v>58</v>
      </c>
      <c r="C10" s="2">
        <v>826568</v>
      </c>
      <c r="D10" s="2">
        <v>223506</v>
      </c>
      <c r="E10" s="2">
        <v>13210558</v>
      </c>
      <c r="F10" s="2">
        <v>20000000</v>
      </c>
      <c r="G10" s="2">
        <v>6563720</v>
      </c>
      <c r="H10" s="17">
        <v>1.2686732663838558</v>
      </c>
      <c r="I10" s="4">
        <v>12.07336787367559</v>
      </c>
      <c r="J10" s="10">
        <f t="shared" si="0"/>
        <v>45565</v>
      </c>
    </row>
    <row r="11" spans="1:13" x14ac:dyDescent="0.3">
      <c r="A11" s="1">
        <v>2022</v>
      </c>
      <c r="B11" s="2" t="s">
        <v>69</v>
      </c>
      <c r="C11" s="2">
        <v>1368630</v>
      </c>
      <c r="D11" s="2">
        <v>84385</v>
      </c>
      <c r="E11" s="2">
        <v>34757627</v>
      </c>
      <c r="F11" s="2">
        <v>50000000</v>
      </c>
      <c r="G11" s="2">
        <v>17679588</v>
      </c>
      <c r="H11" s="17">
        <v>1.0674825164756687</v>
      </c>
      <c r="I11" s="4">
        <v>4.8398585322289689</v>
      </c>
      <c r="J11" s="10">
        <f t="shared" si="0"/>
        <v>45565</v>
      </c>
    </row>
    <row r="12" spans="1:13" x14ac:dyDescent="0.3">
      <c r="A12" s="1">
        <v>2005</v>
      </c>
      <c r="B12" s="2" t="s">
        <v>11</v>
      </c>
      <c r="C12" s="2">
        <v>0</v>
      </c>
      <c r="D12" s="2">
        <v>0</v>
      </c>
      <c r="E12" s="2">
        <v>56159</v>
      </c>
      <c r="F12" s="2">
        <v>10000000</v>
      </c>
      <c r="G12" s="2">
        <v>0</v>
      </c>
      <c r="H12" s="17">
        <v>4.7020936495688721</v>
      </c>
      <c r="I12" s="4">
        <v>79.636853204130233</v>
      </c>
      <c r="J12" s="10">
        <f t="shared" si="0"/>
        <v>45565</v>
      </c>
    </row>
    <row r="13" spans="1:13" x14ac:dyDescent="0.3">
      <c r="A13" s="1">
        <v>2006</v>
      </c>
      <c r="B13" s="2" t="s">
        <v>48</v>
      </c>
      <c r="C13" s="2">
        <v>0</v>
      </c>
      <c r="D13" s="2">
        <v>0</v>
      </c>
      <c r="E13" s="2">
        <v>61419</v>
      </c>
      <c r="F13" s="2">
        <v>30000000</v>
      </c>
      <c r="G13" s="2">
        <v>33153</v>
      </c>
      <c r="H13" s="17">
        <v>1.2208466521562598</v>
      </c>
      <c r="I13" s="4">
        <v>3.0364017851733704</v>
      </c>
      <c r="J13" s="10">
        <f t="shared" si="0"/>
        <v>45565</v>
      </c>
    </row>
    <row r="14" spans="1:13" x14ac:dyDescent="0.3">
      <c r="A14" s="1">
        <v>2020</v>
      </c>
      <c r="B14" s="2" t="s">
        <v>61</v>
      </c>
      <c r="C14" s="2">
        <v>0</v>
      </c>
      <c r="D14" s="2">
        <v>0</v>
      </c>
      <c r="E14" s="2">
        <v>40501119</v>
      </c>
      <c r="F14" s="2">
        <v>40000000</v>
      </c>
      <c r="G14" s="2">
        <v>10141449</v>
      </c>
      <c r="H14" s="17">
        <v>1.3488139345221108</v>
      </c>
      <c r="I14" s="17">
        <v>11.291058890865834</v>
      </c>
      <c r="J14" s="10">
        <f t="shared" si="0"/>
        <v>45565</v>
      </c>
    </row>
    <row r="15" spans="1:13" x14ac:dyDescent="0.3">
      <c r="A15" s="1">
        <v>2007</v>
      </c>
      <c r="B15" s="2" t="s">
        <v>13</v>
      </c>
      <c r="C15" s="2">
        <v>0</v>
      </c>
      <c r="D15" s="2">
        <v>0</v>
      </c>
      <c r="E15" s="2">
        <v>3084155</v>
      </c>
      <c r="F15" s="2">
        <v>15000000</v>
      </c>
      <c r="G15" s="2">
        <v>0</v>
      </c>
      <c r="H15" s="17">
        <v>1.4625053660773912</v>
      </c>
      <c r="I15" s="4">
        <v>6.8186769514962275</v>
      </c>
      <c r="J15" s="10">
        <f t="shared" si="0"/>
        <v>45565</v>
      </c>
    </row>
    <row r="16" spans="1:13" x14ac:dyDescent="0.3">
      <c r="A16" s="1">
        <v>2012</v>
      </c>
      <c r="B16" s="3" t="s">
        <v>2</v>
      </c>
      <c r="C16" s="2">
        <v>0</v>
      </c>
      <c r="D16" s="2">
        <v>34575</v>
      </c>
      <c r="E16" s="2">
        <v>9068257</v>
      </c>
      <c r="F16" s="2">
        <v>25000000</v>
      </c>
      <c r="G16" s="2">
        <v>0</v>
      </c>
      <c r="H16" s="17">
        <v>1.1389780196000001</v>
      </c>
      <c r="I16" s="4">
        <v>1.5887395947991045</v>
      </c>
      <c r="J16" s="10">
        <f t="shared" si="0"/>
        <v>45565</v>
      </c>
    </row>
    <row r="17" spans="1:10" x14ac:dyDescent="0.3">
      <c r="A17" s="1">
        <v>2022</v>
      </c>
      <c r="B17" s="3" t="s">
        <v>71</v>
      </c>
      <c r="C17" s="2">
        <v>344784</v>
      </c>
      <c r="D17" s="2">
        <v>350067</v>
      </c>
      <c r="E17" s="2">
        <v>70180716</v>
      </c>
      <c r="F17" s="2">
        <v>100000000</v>
      </c>
      <c r="G17" s="2">
        <v>0</v>
      </c>
      <c r="H17" s="17">
        <v>0.72164369235215942</v>
      </c>
      <c r="I17" s="4">
        <v>-15.154444438039283</v>
      </c>
      <c r="J17" s="10">
        <f t="shared" si="0"/>
        <v>45565</v>
      </c>
    </row>
    <row r="18" spans="1:10" x14ac:dyDescent="0.3">
      <c r="A18" s="1">
        <v>2011</v>
      </c>
      <c r="B18" s="3" t="s">
        <v>8</v>
      </c>
      <c r="C18" s="2">
        <v>0</v>
      </c>
      <c r="D18" s="2">
        <v>0</v>
      </c>
      <c r="E18" s="2">
        <v>2876558</v>
      </c>
      <c r="F18" s="2">
        <v>25000000</v>
      </c>
      <c r="G18" s="2">
        <v>518518</v>
      </c>
      <c r="H18" s="17">
        <v>1.1616191007926644</v>
      </c>
      <c r="I18" s="4">
        <v>4.5992410083217639</v>
      </c>
      <c r="J18" s="10">
        <f t="shared" si="0"/>
        <v>45565</v>
      </c>
    </row>
    <row r="19" spans="1:10" x14ac:dyDescent="0.3">
      <c r="A19" s="1">
        <v>2014</v>
      </c>
      <c r="B19" s="2" t="s">
        <v>73</v>
      </c>
      <c r="C19" s="2">
        <v>0</v>
      </c>
      <c r="D19" s="2">
        <v>0</v>
      </c>
      <c r="E19" s="2">
        <v>17270855</v>
      </c>
      <c r="F19" s="2">
        <v>75000000</v>
      </c>
      <c r="G19" s="2">
        <v>56250000</v>
      </c>
      <c r="H19" s="17">
        <v>0.92111224396800007</v>
      </c>
      <c r="I19" s="4">
        <v>-12.203031157455102</v>
      </c>
      <c r="J19" s="10">
        <f t="shared" si="0"/>
        <v>45565</v>
      </c>
    </row>
    <row r="20" spans="1:10" x14ac:dyDescent="0.3">
      <c r="A20" s="1">
        <v>2023</v>
      </c>
      <c r="B20" s="2" t="s">
        <v>9</v>
      </c>
      <c r="C20" s="2">
        <v>0</v>
      </c>
      <c r="D20" s="2">
        <v>0</v>
      </c>
      <c r="E20" s="2">
        <v>15213467</v>
      </c>
      <c r="F20" s="2">
        <v>20000000</v>
      </c>
      <c r="G20" s="2">
        <v>0</v>
      </c>
      <c r="H20" s="17">
        <v>1.142052530654706</v>
      </c>
      <c r="I20" s="4">
        <v>2.2953172979557124</v>
      </c>
      <c r="J20" s="10">
        <f t="shared" si="0"/>
        <v>45565</v>
      </c>
    </row>
    <row r="21" spans="1:10" x14ac:dyDescent="0.3">
      <c r="A21" s="1">
        <v>2015</v>
      </c>
      <c r="B21" s="2" t="s">
        <v>67</v>
      </c>
      <c r="C21" s="2">
        <v>844359</v>
      </c>
      <c r="D21" s="2">
        <v>929245</v>
      </c>
      <c r="E21" s="2">
        <v>31259912</v>
      </c>
      <c r="F21" s="2">
        <v>40000000</v>
      </c>
      <c r="G21" s="2">
        <v>13205619</v>
      </c>
      <c r="H21" s="17">
        <v>1.2497559867450796</v>
      </c>
      <c r="I21" s="4">
        <v>10.919239024742655</v>
      </c>
      <c r="J21" s="10">
        <f t="shared" si="0"/>
        <v>45565</v>
      </c>
    </row>
    <row r="22" spans="1:10" x14ac:dyDescent="0.3">
      <c r="A22" s="1">
        <v>2012</v>
      </c>
      <c r="B22" s="2" t="s">
        <v>6</v>
      </c>
      <c r="C22" s="2">
        <v>0</v>
      </c>
      <c r="D22" s="2">
        <v>24290</v>
      </c>
      <c r="E22" s="2">
        <v>19613305</v>
      </c>
      <c r="F22" s="2">
        <v>20000000</v>
      </c>
      <c r="G22" s="2">
        <v>1398149</v>
      </c>
      <c r="H22" s="17">
        <v>1.4750892833138909</v>
      </c>
      <c r="I22" s="17">
        <v>4.2920903381993059</v>
      </c>
      <c r="J22" s="10">
        <f t="shared" si="0"/>
        <v>45565</v>
      </c>
    </row>
    <row r="23" spans="1:10" x14ac:dyDescent="0.3">
      <c r="A23" s="1">
        <v>2021</v>
      </c>
      <c r="B23" s="2" t="s">
        <v>45</v>
      </c>
      <c r="C23" s="2">
        <v>115104</v>
      </c>
      <c r="D23" s="2">
        <v>2266</v>
      </c>
      <c r="E23" s="2">
        <v>13170115</v>
      </c>
      <c r="F23" s="2">
        <v>25000000</v>
      </c>
      <c r="G23" s="2">
        <v>2467289</v>
      </c>
      <c r="H23" s="17">
        <v>0.98155748663208342</v>
      </c>
      <c r="I23" s="4">
        <v>-0.48576999809621935</v>
      </c>
      <c r="J23" s="10">
        <f t="shared" si="0"/>
        <v>45565</v>
      </c>
    </row>
    <row r="24" spans="1:10" x14ac:dyDescent="0.3">
      <c r="A24" s="1">
        <v>2004</v>
      </c>
      <c r="B24" s="2" t="s">
        <v>3</v>
      </c>
      <c r="C24" s="2">
        <v>200714</v>
      </c>
      <c r="D24" s="2">
        <v>1533334</v>
      </c>
      <c r="E24" s="2">
        <v>188081336</v>
      </c>
      <c r="F24" s="2">
        <v>63867553</v>
      </c>
      <c r="G24" s="2">
        <v>0</v>
      </c>
      <c r="H24" s="17">
        <v>2.0037654609205231</v>
      </c>
      <c r="I24" s="17">
        <v>6.1637069897484853</v>
      </c>
      <c r="J24" s="10">
        <f t="shared" si="0"/>
        <v>45565</v>
      </c>
    </row>
    <row r="25" spans="1:10" x14ac:dyDescent="0.3">
      <c r="A25" s="1">
        <v>2015</v>
      </c>
      <c r="B25" s="2" t="s">
        <v>4</v>
      </c>
      <c r="C25" s="2">
        <v>18643</v>
      </c>
      <c r="D25" s="2">
        <v>28446</v>
      </c>
      <c r="E25" s="2">
        <v>12089768</v>
      </c>
      <c r="F25" s="2">
        <v>50000000</v>
      </c>
      <c r="G25" s="2">
        <v>0</v>
      </c>
      <c r="H25" s="17">
        <v>0.77255870062512011</v>
      </c>
      <c r="I25" s="4">
        <v>-5.8787345188147437</v>
      </c>
      <c r="J25" s="10">
        <f t="shared" si="0"/>
        <v>45565</v>
      </c>
    </row>
    <row r="26" spans="1:10" x14ac:dyDescent="0.3">
      <c r="A26" s="1">
        <v>2005</v>
      </c>
      <c r="B26" s="3" t="s">
        <v>5</v>
      </c>
      <c r="C26" s="2">
        <v>0</v>
      </c>
      <c r="D26" s="2">
        <v>202</v>
      </c>
      <c r="E26" s="2">
        <v>72336337</v>
      </c>
      <c r="F26" s="2">
        <v>30000000</v>
      </c>
      <c r="G26" s="2">
        <v>0</v>
      </c>
      <c r="H26" s="17">
        <v>2.4717980591197386</v>
      </c>
      <c r="I26" s="4">
        <v>5.0391143503653035</v>
      </c>
      <c r="J26" s="10">
        <f t="shared" si="0"/>
        <v>45565</v>
      </c>
    </row>
    <row r="27" spans="1:10" x14ac:dyDescent="0.3">
      <c r="A27" s="1">
        <v>2019</v>
      </c>
      <c r="B27" s="3" t="s">
        <v>56</v>
      </c>
      <c r="C27" s="2">
        <v>1049111</v>
      </c>
      <c r="D27" s="2">
        <v>1049111</v>
      </c>
      <c r="E27" s="2">
        <v>92621857</v>
      </c>
      <c r="F27" s="2">
        <v>85000000</v>
      </c>
      <c r="G27" s="2">
        <v>0</v>
      </c>
      <c r="H27" s="17">
        <v>1.13289360202247</v>
      </c>
      <c r="I27" s="4">
        <v>4.6221687470059614</v>
      </c>
      <c r="J27" s="10">
        <f t="shared" si="0"/>
        <v>45565</v>
      </c>
    </row>
    <row r="28" spans="1:10" x14ac:dyDescent="0.3">
      <c r="A28" s="1">
        <v>2008</v>
      </c>
      <c r="B28" s="2" t="s">
        <v>17</v>
      </c>
      <c r="C28" s="2">
        <v>0</v>
      </c>
      <c r="D28" s="2">
        <v>0</v>
      </c>
      <c r="E28" s="2">
        <v>-3255428</v>
      </c>
      <c r="F28" s="2">
        <v>20000000</v>
      </c>
      <c r="G28" s="2">
        <v>0</v>
      </c>
      <c r="H28" s="17">
        <v>3.0526683124592825E-2</v>
      </c>
      <c r="I28" s="4">
        <v>0</v>
      </c>
      <c r="J28" s="10">
        <f t="shared" si="0"/>
        <v>45565</v>
      </c>
    </row>
    <row r="29" spans="1:10" x14ac:dyDescent="0.3">
      <c r="A29" s="1">
        <v>2018</v>
      </c>
      <c r="B29" s="2" t="s">
        <v>70</v>
      </c>
      <c r="C29" s="2">
        <v>3205128</v>
      </c>
      <c r="D29" s="2">
        <v>0</v>
      </c>
      <c r="E29" s="2">
        <v>33883273</v>
      </c>
      <c r="F29" s="2">
        <v>50000000</v>
      </c>
      <c r="G29" s="2">
        <v>14102564</v>
      </c>
      <c r="H29" s="17">
        <v>0.94389118420804163</v>
      </c>
      <c r="I29" s="4">
        <v>-4.1338499301993625</v>
      </c>
      <c r="J29" s="10">
        <f t="shared" si="0"/>
        <v>45565</v>
      </c>
    </row>
    <row r="30" spans="1:10" x14ac:dyDescent="0.3">
      <c r="A30" s="1">
        <v>2022</v>
      </c>
      <c r="B30" s="2" t="s">
        <v>59</v>
      </c>
      <c r="C30" s="2">
        <v>0</v>
      </c>
      <c r="D30" s="2">
        <v>1649387</v>
      </c>
      <c r="E30" s="2">
        <v>41736769</v>
      </c>
      <c r="F30" s="2">
        <v>35000000</v>
      </c>
      <c r="G30" s="2">
        <v>3661640</v>
      </c>
      <c r="H30" s="17">
        <v>1.4249687677179221</v>
      </c>
      <c r="I30" s="4">
        <v>11.572590391792147</v>
      </c>
      <c r="J30" s="10">
        <f t="shared" si="0"/>
        <v>45565</v>
      </c>
    </row>
    <row r="31" spans="1:10" x14ac:dyDescent="0.3">
      <c r="A31" s="1">
        <v>2016</v>
      </c>
      <c r="B31" s="3" t="s">
        <v>35</v>
      </c>
      <c r="C31" s="2">
        <v>319133</v>
      </c>
      <c r="D31" s="2">
        <v>319133</v>
      </c>
      <c r="E31" s="2">
        <v>159237872</v>
      </c>
      <c r="F31" s="2">
        <v>75000000</v>
      </c>
      <c r="G31" s="2">
        <v>0</v>
      </c>
      <c r="H31" s="17">
        <v>2.0576498697094734</v>
      </c>
      <c r="I31" s="4">
        <v>12.822534739884993</v>
      </c>
      <c r="J31" s="10">
        <f t="shared" si="0"/>
        <v>45565</v>
      </c>
    </row>
    <row r="32" spans="1:10" x14ac:dyDescent="0.3">
      <c r="A32" s="1">
        <v>2011</v>
      </c>
      <c r="B32" s="2" t="s">
        <v>19</v>
      </c>
      <c r="C32" s="2">
        <v>0</v>
      </c>
      <c r="D32" s="2">
        <v>0</v>
      </c>
      <c r="E32" s="2">
        <v>18938</v>
      </c>
      <c r="F32" s="2">
        <v>15000000</v>
      </c>
      <c r="G32" s="2">
        <v>0</v>
      </c>
      <c r="H32" s="17">
        <v>1.5502374773813374</v>
      </c>
      <c r="I32" s="4">
        <v>26.345531652496025</v>
      </c>
      <c r="J32" s="10">
        <f t="shared" si="0"/>
        <v>45565</v>
      </c>
    </row>
    <row r="33" spans="1:10" x14ac:dyDescent="0.3">
      <c r="A33" s="1">
        <v>2020</v>
      </c>
      <c r="B33" s="2" t="s">
        <v>74</v>
      </c>
      <c r="C33" s="2">
        <v>4219383</v>
      </c>
      <c r="D33" s="2">
        <v>0</v>
      </c>
      <c r="E33" s="2">
        <v>13053235</v>
      </c>
      <c r="F33" s="2">
        <v>40000000</v>
      </c>
      <c r="G33" s="2">
        <v>26105438</v>
      </c>
      <c r="H33" s="17">
        <v>0.94735843448417523</v>
      </c>
      <c r="I33" s="4">
        <v>-7.4098785020064177</v>
      </c>
      <c r="J33" s="10">
        <f t="shared" si="0"/>
        <v>45565</v>
      </c>
    </row>
    <row r="34" spans="1:10" x14ac:dyDescent="0.3">
      <c r="A34" s="1">
        <v>2023</v>
      </c>
      <c r="B34" s="2" t="s">
        <v>68</v>
      </c>
      <c r="C34" s="2">
        <v>0</v>
      </c>
      <c r="D34" s="2">
        <v>0</v>
      </c>
      <c r="E34" s="2">
        <v>22754552</v>
      </c>
      <c r="F34" s="2">
        <v>35437928</v>
      </c>
      <c r="G34" s="2">
        <v>11205943</v>
      </c>
      <c r="H34" s="17">
        <v>0.92900433227047508</v>
      </c>
      <c r="I34" s="4">
        <v>-3.0696718439763959</v>
      </c>
      <c r="J34" s="10">
        <f t="shared" si="0"/>
        <v>45565</v>
      </c>
    </row>
    <row r="35" spans="1:10" x14ac:dyDescent="0.3">
      <c r="A35" s="1">
        <v>2023</v>
      </c>
      <c r="B35" s="2" t="s">
        <v>76</v>
      </c>
      <c r="E35" s="7">
        <v>0</v>
      </c>
      <c r="F35" s="2">
        <v>50000000</v>
      </c>
      <c r="G35" s="2">
        <v>50000000</v>
      </c>
      <c r="J35" s="10">
        <f t="shared" si="0"/>
        <v>45565</v>
      </c>
    </row>
    <row r="36" spans="1:10" x14ac:dyDescent="0.3">
      <c r="A36" s="1">
        <v>2021</v>
      </c>
      <c r="B36" s="2" t="s">
        <v>63</v>
      </c>
      <c r="C36" s="2">
        <v>2500000</v>
      </c>
      <c r="D36" s="2">
        <v>62500</v>
      </c>
      <c r="E36" s="2">
        <v>37194281</v>
      </c>
      <c r="F36" s="2">
        <v>50000000</v>
      </c>
      <c r="G36" s="2">
        <v>16000000</v>
      </c>
      <c r="H36" s="17">
        <v>1.1189198642951641</v>
      </c>
      <c r="I36" s="4">
        <v>7.9798506655093027</v>
      </c>
      <c r="J36" s="10">
        <f t="shared" si="0"/>
        <v>45565</v>
      </c>
    </row>
    <row r="37" spans="1:10" x14ac:dyDescent="0.3">
      <c r="A37" s="1">
        <v>2015</v>
      </c>
      <c r="B37" s="3" t="s">
        <v>36</v>
      </c>
      <c r="C37" s="2">
        <v>628986</v>
      </c>
      <c r="D37" s="2">
        <v>628986</v>
      </c>
      <c r="E37" s="2">
        <v>63818508</v>
      </c>
      <c r="F37" s="2">
        <v>50000000</v>
      </c>
      <c r="G37" s="2">
        <v>0</v>
      </c>
      <c r="H37" s="17">
        <v>1.4989249584450526</v>
      </c>
      <c r="I37" s="4">
        <v>6.0772601517701252</v>
      </c>
      <c r="J37" s="10">
        <f t="shared" si="0"/>
        <v>45565</v>
      </c>
    </row>
    <row r="38" spans="1:10" x14ac:dyDescent="0.3">
      <c r="A38" s="1">
        <v>2015</v>
      </c>
      <c r="B38" s="3" t="s">
        <v>46</v>
      </c>
      <c r="C38" s="2">
        <v>0</v>
      </c>
      <c r="D38" s="2">
        <v>0</v>
      </c>
      <c r="E38" s="2">
        <v>75519000</v>
      </c>
      <c r="F38" s="2">
        <v>50000000</v>
      </c>
      <c r="G38" s="2">
        <v>0</v>
      </c>
      <c r="H38" s="17">
        <v>1.5103799966</v>
      </c>
      <c r="I38" s="4">
        <v>4.8282771175852002</v>
      </c>
      <c r="J38" s="10">
        <f t="shared" si="0"/>
        <v>45565</v>
      </c>
    </row>
    <row r="39" spans="1:10" x14ac:dyDescent="0.3">
      <c r="A39" s="1">
        <v>2008</v>
      </c>
      <c r="B39" s="2" t="s">
        <v>55</v>
      </c>
      <c r="C39" s="2">
        <v>0</v>
      </c>
      <c r="D39" s="2">
        <v>0</v>
      </c>
      <c r="E39" s="2">
        <v>10620040</v>
      </c>
      <c r="F39" s="2">
        <v>40000000</v>
      </c>
      <c r="G39" s="2">
        <v>750435</v>
      </c>
      <c r="H39" s="17">
        <v>0.96547957017895092</v>
      </c>
      <c r="I39" s="4">
        <v>-0.57157768841304968</v>
      </c>
      <c r="J39" s="10">
        <f t="shared" si="0"/>
        <v>45565</v>
      </c>
    </row>
    <row r="40" spans="1:10" x14ac:dyDescent="0.3">
      <c r="A40" s="1">
        <v>2006</v>
      </c>
      <c r="B40" s="2" t="s">
        <v>20</v>
      </c>
      <c r="C40" s="2">
        <v>0</v>
      </c>
      <c r="D40" s="2">
        <v>0</v>
      </c>
      <c r="E40" s="2">
        <v>366273</v>
      </c>
      <c r="F40" s="2">
        <v>30000000</v>
      </c>
      <c r="G40" s="2">
        <v>0</v>
      </c>
      <c r="H40" s="17">
        <v>0.47152143366666666</v>
      </c>
      <c r="I40" s="4">
        <v>-6.7126943972725561</v>
      </c>
      <c r="J40" s="10">
        <f t="shared" si="0"/>
        <v>45565</v>
      </c>
    </row>
    <row r="41" spans="1:10" x14ac:dyDescent="0.3">
      <c r="A41" s="1">
        <v>2013</v>
      </c>
      <c r="B41" s="2" t="s">
        <v>22</v>
      </c>
      <c r="C41" s="2">
        <v>0</v>
      </c>
      <c r="D41" s="2">
        <v>0</v>
      </c>
      <c r="E41" s="2">
        <v>947915</v>
      </c>
      <c r="F41" s="2">
        <v>24474342</v>
      </c>
      <c r="G41" s="2">
        <v>0</v>
      </c>
      <c r="H41" s="17">
        <v>1.3777827453755254</v>
      </c>
      <c r="I41" s="4">
        <v>8.4486515059402301</v>
      </c>
      <c r="J41" s="10">
        <f t="shared" si="0"/>
        <v>45565</v>
      </c>
    </row>
    <row r="42" spans="1:10" x14ac:dyDescent="0.3">
      <c r="A42" s="1">
        <v>2022</v>
      </c>
      <c r="B42" s="2" t="s">
        <v>72</v>
      </c>
      <c r="C42" s="2">
        <v>3445890</v>
      </c>
      <c r="D42" s="2">
        <v>0</v>
      </c>
      <c r="E42" s="2">
        <v>11275172</v>
      </c>
      <c r="F42" s="2">
        <v>50000000</v>
      </c>
      <c r="G42" s="2">
        <v>36711573</v>
      </c>
      <c r="H42" s="17">
        <v>0.84849561200885548</v>
      </c>
      <c r="I42" s="4">
        <v>-20.009951171872085</v>
      </c>
      <c r="J42" s="10">
        <f t="shared" si="0"/>
        <v>45565</v>
      </c>
    </row>
    <row r="43" spans="1:10" x14ac:dyDescent="0.3">
      <c r="A43" s="1">
        <v>2006</v>
      </c>
      <c r="B43" s="2" t="s">
        <v>24</v>
      </c>
      <c r="C43" s="2">
        <v>0</v>
      </c>
      <c r="D43" s="2">
        <v>0</v>
      </c>
      <c r="E43" s="2">
        <v>484845</v>
      </c>
      <c r="F43" s="2">
        <v>25000000</v>
      </c>
      <c r="G43" s="2">
        <v>0</v>
      </c>
      <c r="H43" s="17">
        <v>0.71340969950580058</v>
      </c>
      <c r="I43" s="4">
        <v>-3.6543450783662945</v>
      </c>
      <c r="J43" s="10">
        <f t="shared" si="0"/>
        <v>45565</v>
      </c>
    </row>
    <row r="44" spans="1:10" x14ac:dyDescent="0.3">
      <c r="A44" s="1">
        <v>2009</v>
      </c>
      <c r="B44" s="2" t="s">
        <v>25</v>
      </c>
      <c r="C44" s="2">
        <v>0</v>
      </c>
      <c r="D44" s="2">
        <v>525457</v>
      </c>
      <c r="E44" s="2">
        <v>9571156</v>
      </c>
      <c r="F44" s="2">
        <v>25000000</v>
      </c>
      <c r="G44" s="2">
        <v>609663</v>
      </c>
      <c r="H44" s="17">
        <v>1.6239857510836357</v>
      </c>
      <c r="I44" s="4">
        <v>8.0086023985973753</v>
      </c>
      <c r="J44" s="10">
        <f t="shared" si="0"/>
        <v>45565</v>
      </c>
    </row>
    <row r="45" spans="1:10" x14ac:dyDescent="0.3">
      <c r="A45" s="1">
        <v>2019</v>
      </c>
      <c r="B45" s="2" t="s">
        <v>60</v>
      </c>
      <c r="C45" s="2">
        <v>640517</v>
      </c>
      <c r="D45" s="2">
        <v>0</v>
      </c>
      <c r="E45" s="2">
        <v>38895792</v>
      </c>
      <c r="F45" s="2">
        <v>50000000</v>
      </c>
      <c r="G45" s="2">
        <v>3447404</v>
      </c>
      <c r="H45" s="17">
        <v>0.83622026148659889</v>
      </c>
      <c r="I45" s="4">
        <v>-8.64331870401438</v>
      </c>
      <c r="J45" s="10">
        <f t="shared" si="0"/>
        <v>45565</v>
      </c>
    </row>
    <row r="46" spans="1:10" x14ac:dyDescent="0.3">
      <c r="A46" s="1">
        <v>2015</v>
      </c>
      <c r="B46" s="2" t="s">
        <v>77</v>
      </c>
      <c r="C46" s="2">
        <v>262519</v>
      </c>
      <c r="D46" s="2">
        <v>0</v>
      </c>
      <c r="E46" s="2">
        <v>6064870</v>
      </c>
      <c r="F46" s="2">
        <v>50000000</v>
      </c>
      <c r="G46" s="2">
        <v>43532512</v>
      </c>
      <c r="H46" s="17">
        <v>0.94003050334225591</v>
      </c>
      <c r="I46" s="4">
        <v>-7.9182918057875256</v>
      </c>
      <c r="J46" s="10">
        <f t="shared" si="0"/>
        <v>45565</v>
      </c>
    </row>
    <row r="47" spans="1:10" x14ac:dyDescent="0.3">
      <c r="A47" s="1">
        <v>2022</v>
      </c>
      <c r="B47" s="2" t="s">
        <v>66</v>
      </c>
      <c r="C47" s="2">
        <v>1372549</v>
      </c>
      <c r="D47" s="2">
        <v>0</v>
      </c>
      <c r="E47" s="2">
        <v>18563961</v>
      </c>
      <c r="F47" s="2">
        <v>35000000</v>
      </c>
      <c r="G47" s="2">
        <v>17137098</v>
      </c>
      <c r="H47" s="17">
        <v>1.1179427456344304</v>
      </c>
      <c r="I47" s="4">
        <v>10.848773525120503</v>
      </c>
      <c r="J47" s="10">
        <f t="shared" si="0"/>
        <v>45565</v>
      </c>
    </row>
    <row r="48" spans="1:10" x14ac:dyDescent="0.3">
      <c r="A48" s="1"/>
      <c r="B48" s="2"/>
      <c r="C48" s="2"/>
      <c r="D48" s="2"/>
      <c r="E48" s="2"/>
      <c r="F48" s="2"/>
      <c r="G48" s="2"/>
      <c r="H48" s="17"/>
      <c r="I48" s="4"/>
      <c r="J48" s="10"/>
    </row>
    <row r="49" spans="1:11" x14ac:dyDescent="0.3">
      <c r="A49" s="8"/>
      <c r="B49" s="13" t="s">
        <v>41</v>
      </c>
      <c r="C49" s="9">
        <f>SUM(C4:C47)</f>
        <v>21362018</v>
      </c>
      <c r="D49" s="9">
        <f>SUM(D4:D47)</f>
        <v>9911842</v>
      </c>
      <c r="E49" s="9">
        <f>SUM(E4:E47)</f>
        <v>1261401454</v>
      </c>
      <c r="F49" s="9">
        <f>SUM(F4:F47)</f>
        <v>1669312824</v>
      </c>
      <c r="G49" s="9">
        <f>SUM(G4:G47)</f>
        <v>339261777</v>
      </c>
      <c r="H49" s="17"/>
      <c r="I49" s="4"/>
      <c r="J49" s="10"/>
    </row>
    <row r="50" spans="1:11" x14ac:dyDescent="0.3">
      <c r="C50" s="15"/>
      <c r="H50"/>
      <c r="J50" s="10"/>
    </row>
    <row r="51" spans="1:11" x14ac:dyDescent="0.3">
      <c r="A51" s="27" t="s">
        <v>37</v>
      </c>
      <c r="B51" s="27"/>
    </row>
    <row r="52" spans="1:11" x14ac:dyDescent="0.3">
      <c r="A52" s="27" t="s">
        <v>40</v>
      </c>
      <c r="B52" s="27"/>
      <c r="E52"/>
      <c r="H52" s="12"/>
      <c r="I52" s="12"/>
    </row>
    <row r="53" spans="1:11" x14ac:dyDescent="0.3">
      <c r="A53" s="27" t="s">
        <v>42</v>
      </c>
      <c r="B53" s="27"/>
      <c r="J53" s="12"/>
    </row>
    <row r="54" spans="1:11" x14ac:dyDescent="0.3">
      <c r="A54" s="27"/>
      <c r="B54" s="27"/>
    </row>
    <row r="55" spans="1:11" x14ac:dyDescent="0.3">
      <c r="A55" s="19"/>
      <c r="B55" s="19"/>
    </row>
    <row r="57" spans="1:11" x14ac:dyDescent="0.3">
      <c r="K57" s="8"/>
    </row>
    <row r="58" spans="1:11" x14ac:dyDescent="0.3">
      <c r="K58" s="8"/>
    </row>
  </sheetData>
  <sortState xmlns:xlrd2="http://schemas.microsoft.com/office/spreadsheetml/2017/richdata2" ref="A4:J47">
    <sortCondition ref="B4:B47"/>
  </sortState>
  <mergeCells count="3">
    <mergeCell ref="A51:B51"/>
    <mergeCell ref="A52:B52"/>
    <mergeCell ref="A53:B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0"/>
  <sheetViews>
    <sheetView topLeftCell="A30" workbookViewId="0">
      <selection activeCell="B38" sqref="B3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0" x14ac:dyDescent="0.3">
      <c r="B1"/>
    </row>
    <row r="2" spans="1:10" x14ac:dyDescent="0.3">
      <c r="A2" s="16">
        <v>43921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0</v>
      </c>
      <c r="E4" s="2">
        <v>3149223</v>
      </c>
      <c r="F4" s="2">
        <v>25000000</v>
      </c>
      <c r="G4" s="2">
        <v>15475571</v>
      </c>
      <c r="H4" s="17">
        <v>1.3060258002758025</v>
      </c>
      <c r="I4" s="17">
        <v>9.8536115771102661</v>
      </c>
      <c r="J4" s="10">
        <v>43921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467759</v>
      </c>
      <c r="F5" s="2">
        <v>25533001</v>
      </c>
      <c r="G5" s="2">
        <v>22385238</v>
      </c>
      <c r="H5" s="17">
        <v>0.53435611259992699</v>
      </c>
      <c r="I5" s="4">
        <v>-9.2961631185693001</v>
      </c>
      <c r="J5" s="10">
        <v>43921</v>
      </c>
    </row>
    <row r="6" spans="1:10" x14ac:dyDescent="0.3">
      <c r="A6" s="1">
        <v>2017</v>
      </c>
      <c r="B6" s="3" t="s">
        <v>44</v>
      </c>
      <c r="C6" s="2">
        <v>681663</v>
      </c>
      <c r="D6" s="2">
        <v>681663</v>
      </c>
      <c r="E6" s="2">
        <v>20365086</v>
      </c>
      <c r="F6" s="2">
        <v>20000000</v>
      </c>
      <c r="G6" s="2">
        <v>16292629</v>
      </c>
      <c r="H6" s="17">
        <v>1.2917957768938266</v>
      </c>
      <c r="I6" s="4">
        <v>12.581487798509293</v>
      </c>
      <c r="J6" s="10">
        <v>43921</v>
      </c>
    </row>
    <row r="7" spans="1:10" x14ac:dyDescent="0.3">
      <c r="A7" s="1">
        <v>2018</v>
      </c>
      <c r="B7" s="3" t="s">
        <v>54</v>
      </c>
      <c r="C7" s="2">
        <v>306250</v>
      </c>
      <c r="D7" s="2">
        <v>0</v>
      </c>
      <c r="E7" s="2">
        <v>1492130</v>
      </c>
      <c r="F7" s="2">
        <v>35000000</v>
      </c>
      <c r="G7" s="2">
        <v>2975000</v>
      </c>
      <c r="H7" s="17">
        <v>0.50155645714285713</v>
      </c>
      <c r="I7" s="4">
        <v>-80.520659496546614</v>
      </c>
      <c r="J7" s="10">
        <v>43921</v>
      </c>
    </row>
    <row r="8" spans="1:10" x14ac:dyDescent="0.3">
      <c r="A8" s="1">
        <v>2015</v>
      </c>
      <c r="B8" s="3" t="s">
        <v>34</v>
      </c>
      <c r="C8" s="2">
        <v>0</v>
      </c>
      <c r="D8" s="2">
        <v>127011</v>
      </c>
      <c r="E8" s="2">
        <v>20322871</v>
      </c>
      <c r="F8" s="2">
        <v>20000000</v>
      </c>
      <c r="G8" s="2">
        <v>20000000</v>
      </c>
      <c r="H8" s="17">
        <v>1.3780787999999999</v>
      </c>
      <c r="I8" s="4">
        <v>8.1708644105848105</v>
      </c>
      <c r="J8" s="10">
        <v>43921</v>
      </c>
    </row>
    <row r="9" spans="1:10" x14ac:dyDescent="0.3">
      <c r="A9" s="1">
        <v>2012</v>
      </c>
      <c r="B9" s="3" t="s">
        <v>10</v>
      </c>
      <c r="C9" s="2">
        <v>0</v>
      </c>
      <c r="D9" s="2">
        <v>0</v>
      </c>
      <c r="E9" s="2">
        <v>17762126</v>
      </c>
      <c r="F9" s="2">
        <v>20000000</v>
      </c>
      <c r="G9" s="2">
        <v>23139229</v>
      </c>
      <c r="H9" s="17">
        <v>1.2522856746869138</v>
      </c>
      <c r="I9" s="4">
        <v>9.1980641115145367</v>
      </c>
      <c r="J9" s="10">
        <v>43921</v>
      </c>
    </row>
    <row r="10" spans="1:10" x14ac:dyDescent="0.3">
      <c r="A10" s="1">
        <v>2019</v>
      </c>
      <c r="B10" s="3" t="s">
        <v>58</v>
      </c>
      <c r="C10" s="2">
        <v>228884</v>
      </c>
      <c r="D10" s="2">
        <v>0</v>
      </c>
      <c r="E10" s="2">
        <v>237925</v>
      </c>
      <c r="F10" s="2">
        <v>20000000</v>
      </c>
      <c r="G10" s="2">
        <v>619454</v>
      </c>
      <c r="H10" s="17">
        <v>0.3840882454548683</v>
      </c>
      <c r="I10" s="4">
        <v>-82.893835045583913</v>
      </c>
      <c r="J10" s="10">
        <v>43921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5009088</v>
      </c>
      <c r="F11" s="2">
        <v>10000000</v>
      </c>
      <c r="G11" s="2">
        <v>4271584</v>
      </c>
      <c r="H11" s="17">
        <v>3.4129887180025023</v>
      </c>
      <c r="I11" s="4">
        <v>79.654261690995682</v>
      </c>
      <c r="J11" s="10">
        <v>43921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2391174</v>
      </c>
      <c r="F12" s="2">
        <v>30000000</v>
      </c>
      <c r="G12" s="2">
        <v>31522663</v>
      </c>
      <c r="H12" s="17">
        <v>1.1766449614551917</v>
      </c>
      <c r="I12" s="4">
        <v>2.6026632886667178</v>
      </c>
      <c r="J12" s="10">
        <v>43921</v>
      </c>
    </row>
    <row r="13" spans="1:10" x14ac:dyDescent="0.3">
      <c r="A13" s="1">
        <v>2005</v>
      </c>
      <c r="B13" s="3" t="s">
        <v>12</v>
      </c>
      <c r="C13" s="2">
        <v>0</v>
      </c>
      <c r="D13" s="2">
        <v>0</v>
      </c>
      <c r="E13" s="2">
        <v>33280</v>
      </c>
      <c r="F13" s="2">
        <v>10000000</v>
      </c>
      <c r="G13" s="2">
        <v>8988718</v>
      </c>
      <c r="H13" s="17">
        <v>0.44588478386815894</v>
      </c>
      <c r="I13" s="4">
        <v>-10.437848485734369</v>
      </c>
      <c r="J13" s="10">
        <v>43921</v>
      </c>
    </row>
    <row r="14" spans="1:10" x14ac:dyDescent="0.3">
      <c r="A14" s="1">
        <v>2014</v>
      </c>
      <c r="B14" s="3" t="s">
        <v>1</v>
      </c>
      <c r="C14" s="2">
        <v>0</v>
      </c>
      <c r="D14" s="2">
        <v>0</v>
      </c>
      <c r="E14" s="2">
        <v>3879</v>
      </c>
      <c r="F14" s="2">
        <v>40000000</v>
      </c>
      <c r="G14" s="2">
        <v>46417723</v>
      </c>
      <c r="H14" s="17">
        <v>1.2027097279200878</v>
      </c>
      <c r="I14" s="4">
        <v>4.6420126408880602</v>
      </c>
      <c r="J14" s="10">
        <v>43921</v>
      </c>
    </row>
    <row r="15" spans="1:10" x14ac:dyDescent="0.3">
      <c r="A15" s="1">
        <v>2007</v>
      </c>
      <c r="B15" s="3" t="s">
        <v>13</v>
      </c>
      <c r="C15" s="2">
        <v>0</v>
      </c>
      <c r="D15" s="2">
        <v>0</v>
      </c>
      <c r="E15" s="2">
        <v>7200077</v>
      </c>
      <c r="F15" s="2">
        <v>15000000</v>
      </c>
      <c r="G15" s="2">
        <v>16674075</v>
      </c>
      <c r="H15" s="17">
        <v>1.6803955384714557</v>
      </c>
      <c r="I15" s="4">
        <v>9.482632069725728</v>
      </c>
      <c r="J15" s="10">
        <v>43921</v>
      </c>
    </row>
    <row r="16" spans="1:10" x14ac:dyDescent="0.3">
      <c r="A16" s="1">
        <v>2012</v>
      </c>
      <c r="B16" s="3" t="s">
        <v>2</v>
      </c>
      <c r="C16" s="2">
        <v>0</v>
      </c>
      <c r="D16" s="2">
        <v>0</v>
      </c>
      <c r="E16" s="2">
        <v>32284431</v>
      </c>
      <c r="F16" s="2">
        <v>25000000</v>
      </c>
      <c r="G16" s="2">
        <v>25000000</v>
      </c>
      <c r="H16" s="17">
        <v>1.5257550595999998</v>
      </c>
      <c r="I16" s="4">
        <v>7.1442059775982836</v>
      </c>
      <c r="J16" s="10">
        <v>43921</v>
      </c>
    </row>
    <row r="17" spans="1:12" x14ac:dyDescent="0.3">
      <c r="A17" s="1">
        <v>2007</v>
      </c>
      <c r="B17" s="3" t="s">
        <v>49</v>
      </c>
      <c r="C17" s="2">
        <v>0</v>
      </c>
      <c r="D17" s="2">
        <v>0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11.792865267306896</v>
      </c>
      <c r="J17" s="10">
        <v>43921</v>
      </c>
    </row>
    <row r="18" spans="1:12" x14ac:dyDescent="0.3">
      <c r="A18" s="1">
        <v>2007</v>
      </c>
      <c r="B18" s="3" t="s">
        <v>14</v>
      </c>
      <c r="C18" s="2">
        <v>0</v>
      </c>
      <c r="D18" s="2">
        <v>0</v>
      </c>
      <c r="E18" s="2">
        <v>529255</v>
      </c>
      <c r="F18" s="2">
        <v>30000000</v>
      </c>
      <c r="G18" s="2">
        <v>28963224</v>
      </c>
      <c r="H18" s="17">
        <v>0.4456568440032781</v>
      </c>
      <c r="I18" s="4">
        <v>-11.626564083642421</v>
      </c>
      <c r="J18" s="10">
        <v>43921</v>
      </c>
    </row>
    <row r="19" spans="1:12" x14ac:dyDescent="0.3">
      <c r="A19" s="1">
        <v>2012</v>
      </c>
      <c r="B19" s="3" t="s">
        <v>47</v>
      </c>
      <c r="C19" s="2">
        <v>0</v>
      </c>
      <c r="D19" s="2">
        <v>0</v>
      </c>
      <c r="E19" s="2">
        <v>347</v>
      </c>
      <c r="F19" s="2">
        <v>25000000</v>
      </c>
      <c r="G19" s="2">
        <v>13436224</v>
      </c>
      <c r="H19" s="17">
        <v>1.2851640677658025</v>
      </c>
      <c r="I19" s="4">
        <v>9.1524336887329749</v>
      </c>
      <c r="J19" s="10">
        <v>43921</v>
      </c>
    </row>
    <row r="20" spans="1:12" x14ac:dyDescent="0.3">
      <c r="A20" s="1">
        <v>2007</v>
      </c>
      <c r="B20" s="3" t="s">
        <v>50</v>
      </c>
      <c r="C20" s="2">
        <v>0</v>
      </c>
      <c r="D20" s="2">
        <v>0</v>
      </c>
      <c r="E20" s="2">
        <v>967099</v>
      </c>
      <c r="F20" s="2">
        <v>25000000</v>
      </c>
      <c r="G20" s="2">
        <v>16788945</v>
      </c>
      <c r="H20" s="17">
        <v>1.6966293592779873</v>
      </c>
      <c r="I20" s="4">
        <v>10.821145429791645</v>
      </c>
      <c r="J20" s="10">
        <v>43921</v>
      </c>
    </row>
    <row r="21" spans="1:12" x14ac:dyDescent="0.3">
      <c r="A21" s="1">
        <v>2011</v>
      </c>
      <c r="B21" s="3" t="s">
        <v>7</v>
      </c>
      <c r="C21" s="2">
        <v>0</v>
      </c>
      <c r="D21" s="2">
        <v>1169320</v>
      </c>
      <c r="E21" s="2">
        <v>4636265</v>
      </c>
      <c r="F21" s="2">
        <v>25000000</v>
      </c>
      <c r="G21" s="2">
        <v>26640000</v>
      </c>
      <c r="H21" s="17">
        <v>2.1918227327327329</v>
      </c>
      <c r="I21" s="4">
        <v>21.252078296778066</v>
      </c>
      <c r="J21" s="10">
        <v>43921</v>
      </c>
    </row>
    <row r="22" spans="1:12" x14ac:dyDescent="0.3">
      <c r="A22" s="1">
        <v>2014</v>
      </c>
      <c r="B22" s="3" t="s">
        <v>8</v>
      </c>
      <c r="C22" s="2">
        <v>0</v>
      </c>
      <c r="D22" s="2">
        <v>317431</v>
      </c>
      <c r="E22" s="2">
        <v>17604113</v>
      </c>
      <c r="F22" s="2">
        <v>25000000</v>
      </c>
      <c r="G22" s="2">
        <v>29576071</v>
      </c>
      <c r="H22" s="17">
        <v>1.3360572809011717</v>
      </c>
      <c r="I22" s="4">
        <v>11.099786969384983</v>
      </c>
      <c r="J22" s="10">
        <v>43921</v>
      </c>
    </row>
    <row r="23" spans="1:12" x14ac:dyDescent="0.3">
      <c r="A23" s="1">
        <v>2015</v>
      </c>
      <c r="B23" s="3" t="s">
        <v>9</v>
      </c>
      <c r="C23" s="2">
        <v>0</v>
      </c>
      <c r="D23" s="2">
        <v>116678</v>
      </c>
      <c r="E23" s="2">
        <v>17634110</v>
      </c>
      <c r="F23" s="2">
        <v>20000000</v>
      </c>
      <c r="G23" s="2">
        <v>16921399</v>
      </c>
      <c r="H23" s="17">
        <v>1.282915652354482</v>
      </c>
      <c r="I23" s="4">
        <v>8.1313148673966431</v>
      </c>
      <c r="J23" s="10">
        <v>43921</v>
      </c>
    </row>
    <row r="24" spans="1:12" x14ac:dyDescent="0.3">
      <c r="A24" s="1">
        <v>2012</v>
      </c>
      <c r="B24" s="3" t="s">
        <v>6</v>
      </c>
      <c r="C24" s="2">
        <v>0</v>
      </c>
      <c r="D24" s="2">
        <v>0</v>
      </c>
      <c r="E24" s="2">
        <v>19132523</v>
      </c>
      <c r="F24" s="2">
        <v>20000000</v>
      </c>
      <c r="G24" s="2">
        <v>18601851</v>
      </c>
      <c r="H24" s="17">
        <v>1.2619975859198072</v>
      </c>
      <c r="I24" s="4">
        <v>4.1320240671953945</v>
      </c>
      <c r="J24" s="10">
        <v>43921</v>
      </c>
    </row>
    <row r="25" spans="1:12" x14ac:dyDescent="0.3">
      <c r="A25" s="1">
        <v>2018</v>
      </c>
      <c r="B25" s="3" t="s">
        <v>45</v>
      </c>
      <c r="C25" s="2">
        <v>0</v>
      </c>
      <c r="D25" s="2">
        <v>0</v>
      </c>
      <c r="E25" s="2">
        <v>10062537</v>
      </c>
      <c r="F25" s="2">
        <v>25000000</v>
      </c>
      <c r="G25" s="2">
        <v>13371581</v>
      </c>
      <c r="H25" s="17">
        <v>0.79128743526015932</v>
      </c>
      <c r="I25" s="4">
        <v>-16.705799111654464</v>
      </c>
      <c r="J25" s="10">
        <v>43921</v>
      </c>
    </row>
    <row r="26" spans="1:12" x14ac:dyDescent="0.3">
      <c r="A26" s="1">
        <v>2009</v>
      </c>
      <c r="B26" s="3" t="s">
        <v>15</v>
      </c>
      <c r="C26" s="2">
        <v>0</v>
      </c>
      <c r="D26" s="2">
        <v>0</v>
      </c>
      <c r="E26" s="2">
        <v>409698</v>
      </c>
      <c r="F26" s="2">
        <v>10000000</v>
      </c>
      <c r="G26" s="2">
        <v>6006797</v>
      </c>
      <c r="H26" s="17">
        <v>0.52237952840987611</v>
      </c>
      <c r="I26" s="4">
        <v>-19.173655656092116</v>
      </c>
      <c r="J26" s="10">
        <v>43921</v>
      </c>
    </row>
    <row r="27" spans="1:12" x14ac:dyDescent="0.3">
      <c r="A27" s="1">
        <v>2004</v>
      </c>
      <c r="B27" s="3" t="s">
        <v>3</v>
      </c>
      <c r="C27" s="2">
        <v>1711817</v>
      </c>
      <c r="D27" s="2">
        <v>1702445</v>
      </c>
      <c r="E27" s="2">
        <v>192211266</v>
      </c>
      <c r="F27" s="2">
        <v>63867553</v>
      </c>
      <c r="G27" s="2">
        <v>122625960</v>
      </c>
      <c r="H27" s="17">
        <v>2.0901935348122835</v>
      </c>
      <c r="I27" s="4">
        <v>7.7129224269502972</v>
      </c>
      <c r="J27" s="10">
        <v>43921</v>
      </c>
    </row>
    <row r="28" spans="1:12" x14ac:dyDescent="0.3">
      <c r="A28" s="1">
        <v>2015</v>
      </c>
      <c r="B28" s="3" t="s">
        <v>4</v>
      </c>
      <c r="C28" s="2">
        <v>58753</v>
      </c>
      <c r="D28" s="2">
        <v>88728</v>
      </c>
      <c r="E28" s="2">
        <v>38829928</v>
      </c>
      <c r="F28" s="2">
        <v>50000000</v>
      </c>
      <c r="G28" s="2">
        <v>51096792</v>
      </c>
      <c r="H28" s="17">
        <v>1.2608140371333176</v>
      </c>
      <c r="I28" s="4">
        <v>7.7775689371988754</v>
      </c>
      <c r="J28" s="10">
        <v>43921</v>
      </c>
    </row>
    <row r="29" spans="1:12" x14ac:dyDescent="0.3">
      <c r="A29" s="1">
        <v>2005</v>
      </c>
      <c r="B29" s="3" t="s">
        <v>5</v>
      </c>
      <c r="C29" s="2">
        <v>0</v>
      </c>
      <c r="D29" s="2">
        <v>0</v>
      </c>
      <c r="E29" s="2">
        <v>72184852</v>
      </c>
      <c r="F29" s="2">
        <v>30000000</v>
      </c>
      <c r="G29" s="2">
        <v>30421882</v>
      </c>
      <c r="H29" s="17">
        <v>2.466755703398408</v>
      </c>
      <c r="I29" s="4">
        <v>6.5795946962756702</v>
      </c>
      <c r="J29" s="10">
        <v>43921</v>
      </c>
    </row>
    <row r="30" spans="1:12" x14ac:dyDescent="0.3">
      <c r="A30" s="1">
        <v>2019</v>
      </c>
      <c r="B30" s="18" t="s">
        <v>56</v>
      </c>
      <c r="C30" s="2">
        <v>4090033</v>
      </c>
      <c r="D30" s="2">
        <v>264605</v>
      </c>
      <c r="E30" s="2">
        <v>21000824</v>
      </c>
      <c r="F30" s="2">
        <v>35000000</v>
      </c>
      <c r="G30" s="2">
        <v>20693646</v>
      </c>
      <c r="H30" s="17">
        <v>1.0452523446085817</v>
      </c>
      <c r="I30" s="4">
        <v>7.11566543599218</v>
      </c>
      <c r="J30" s="10">
        <v>43921</v>
      </c>
    </row>
    <row r="31" spans="1:12" x14ac:dyDescent="0.3">
      <c r="A31" s="1">
        <v>2005</v>
      </c>
      <c r="B31" s="3" t="s">
        <v>16</v>
      </c>
      <c r="C31" s="2">
        <v>0</v>
      </c>
      <c r="D31" s="2">
        <v>0</v>
      </c>
      <c r="E31" s="2">
        <v>236444</v>
      </c>
      <c r="F31" s="2">
        <v>25000000</v>
      </c>
      <c r="G31" s="2">
        <v>24016560</v>
      </c>
      <c r="H31" s="17">
        <v>1.0821391989527227</v>
      </c>
      <c r="I31" s="4">
        <v>1.7558927205310493</v>
      </c>
      <c r="J31" s="10">
        <v>43921</v>
      </c>
      <c r="L31"/>
    </row>
    <row r="32" spans="1:12" x14ac:dyDescent="0.3">
      <c r="A32" s="1">
        <v>2008</v>
      </c>
      <c r="B32" s="3" t="s">
        <v>17</v>
      </c>
      <c r="C32" s="2">
        <v>0</v>
      </c>
      <c r="D32" s="2">
        <v>0</v>
      </c>
      <c r="E32" s="2">
        <v>-2379314</v>
      </c>
      <c r="F32" s="2">
        <v>20000000</v>
      </c>
      <c r="G32" s="2">
        <v>20686689</v>
      </c>
      <c r="H32" s="17">
        <v>7.2878264859108199E-2</v>
      </c>
      <c r="I32" s="4">
        <v>0</v>
      </c>
      <c r="J32" s="10">
        <v>43921</v>
      </c>
    </row>
    <row r="33" spans="1:10" x14ac:dyDescent="0.3">
      <c r="A33" s="1">
        <v>2020</v>
      </c>
      <c r="B33" s="3" t="s">
        <v>59</v>
      </c>
      <c r="C33" s="2">
        <v>5691057</v>
      </c>
      <c r="D33" s="2">
        <v>0</v>
      </c>
      <c r="E33" s="2">
        <v>5468938</v>
      </c>
      <c r="F33" s="2">
        <v>35000000</v>
      </c>
      <c r="G33" s="2">
        <v>5691057</v>
      </c>
      <c r="H33" s="17">
        <v>0.96097058533895419</v>
      </c>
      <c r="I33" s="4">
        <v>-4.055850323841403</v>
      </c>
      <c r="J33" s="10">
        <v>43921</v>
      </c>
    </row>
    <row r="34" spans="1:10" x14ac:dyDescent="0.3">
      <c r="A34" s="1">
        <v>2016</v>
      </c>
      <c r="B34" s="3" t="s">
        <v>35</v>
      </c>
      <c r="C34" s="2">
        <v>192713</v>
      </c>
      <c r="D34" s="2">
        <v>549258</v>
      </c>
      <c r="E34" s="2">
        <v>77922708</v>
      </c>
      <c r="F34" s="2">
        <v>50000000</v>
      </c>
      <c r="G34" s="2">
        <v>52369540</v>
      </c>
      <c r="H34" s="17">
        <v>1.6375718513118767</v>
      </c>
      <c r="I34" s="4">
        <v>13.73011721726003</v>
      </c>
      <c r="J34" s="10">
        <v>43921</v>
      </c>
    </row>
    <row r="35" spans="1:10" x14ac:dyDescent="0.3">
      <c r="A35" s="1">
        <v>2011</v>
      </c>
      <c r="B35" s="3" t="s">
        <v>18</v>
      </c>
      <c r="C35" s="2">
        <v>0</v>
      </c>
      <c r="D35" s="2">
        <v>0</v>
      </c>
      <c r="E35" s="2">
        <v>104576</v>
      </c>
      <c r="F35" s="2">
        <v>15000000</v>
      </c>
      <c r="G35" s="2">
        <v>14075468</v>
      </c>
      <c r="H35" s="17">
        <v>1.7521361518986263</v>
      </c>
      <c r="I35" s="4">
        <v>50.164850994726606</v>
      </c>
      <c r="J35" s="10">
        <v>43921</v>
      </c>
    </row>
    <row r="36" spans="1:10" x14ac:dyDescent="0.3">
      <c r="A36" s="1">
        <v>2011</v>
      </c>
      <c r="B36" s="3" t="s">
        <v>19</v>
      </c>
      <c r="C36" s="2">
        <v>0</v>
      </c>
      <c r="D36" s="2">
        <v>0</v>
      </c>
      <c r="E36" s="2">
        <v>411487</v>
      </c>
      <c r="F36" s="2">
        <v>15000000</v>
      </c>
      <c r="G36" s="2">
        <v>13291475</v>
      </c>
      <c r="H36" s="17">
        <v>1.5474383131870886</v>
      </c>
      <c r="I36" s="4">
        <v>26.440765491219544</v>
      </c>
      <c r="J36" s="10">
        <v>43921</v>
      </c>
    </row>
    <row r="37" spans="1:10" x14ac:dyDescent="0.3">
      <c r="A37" s="1">
        <v>2013</v>
      </c>
      <c r="B37" s="3" t="s">
        <v>53</v>
      </c>
      <c r="C37" s="2">
        <v>0</v>
      </c>
      <c r="D37" s="2">
        <v>0</v>
      </c>
      <c r="E37" s="2">
        <v>1230577</v>
      </c>
      <c r="F37" s="2">
        <v>25000000</v>
      </c>
      <c r="G37" s="2">
        <v>18939181</v>
      </c>
      <c r="H37" s="17">
        <v>1.2899029012923</v>
      </c>
      <c r="I37" s="4">
        <v>8.5032367010474665</v>
      </c>
      <c r="J37" s="10">
        <v>43921</v>
      </c>
    </row>
    <row r="38" spans="1:10" x14ac:dyDescent="0.3">
      <c r="A38" s="1">
        <v>2020</v>
      </c>
      <c r="B38" s="3" t="s">
        <v>68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17">
        <v>0</v>
      </c>
      <c r="I38" s="4">
        <v>0</v>
      </c>
      <c r="J38" s="10">
        <v>43921</v>
      </c>
    </row>
    <row r="39" spans="1:10" x14ac:dyDescent="0.3">
      <c r="A39" s="1">
        <v>2015</v>
      </c>
      <c r="B39" s="3" t="s">
        <v>36</v>
      </c>
      <c r="C39" s="2">
        <v>0</v>
      </c>
      <c r="D39" s="2">
        <v>571308</v>
      </c>
      <c r="E39" s="2">
        <v>57656077</v>
      </c>
      <c r="F39" s="2">
        <v>50000000</v>
      </c>
      <c r="G39" s="2">
        <v>50000000</v>
      </c>
      <c r="H39" s="17">
        <v>1.3291721042</v>
      </c>
      <c r="I39" s="4">
        <v>7.7082374958129751</v>
      </c>
      <c r="J39" s="10">
        <v>43921</v>
      </c>
    </row>
    <row r="40" spans="1:10" x14ac:dyDescent="0.3">
      <c r="A40" s="1">
        <v>2015</v>
      </c>
      <c r="B40" s="3" t="s">
        <v>46</v>
      </c>
      <c r="C40" s="2">
        <v>0</v>
      </c>
      <c r="D40" s="2">
        <v>0</v>
      </c>
      <c r="E40" s="2">
        <v>68068903</v>
      </c>
      <c r="F40" s="2">
        <v>50000000</v>
      </c>
      <c r="G40" s="2">
        <v>50000000</v>
      </c>
      <c r="H40" s="17">
        <v>1.3613780518</v>
      </c>
      <c r="I40" s="4">
        <v>7.5415711222891701</v>
      </c>
      <c r="J40" s="10">
        <v>43921</v>
      </c>
    </row>
    <row r="41" spans="1:10" x14ac:dyDescent="0.3">
      <c r="A41" s="1">
        <v>2008</v>
      </c>
      <c r="B41" s="3" t="s">
        <v>55</v>
      </c>
      <c r="C41" s="2">
        <v>0</v>
      </c>
      <c r="D41" s="2">
        <v>0</v>
      </c>
      <c r="E41" s="2">
        <v>26086216</v>
      </c>
      <c r="F41" s="2">
        <v>40000000</v>
      </c>
      <c r="G41" s="2">
        <v>51496646</v>
      </c>
      <c r="H41" s="17">
        <v>1.1751547001250791</v>
      </c>
      <c r="I41" s="4">
        <v>2.8631090515099267</v>
      </c>
      <c r="J41" s="10">
        <v>43921</v>
      </c>
    </row>
    <row r="42" spans="1:10" x14ac:dyDescent="0.3">
      <c r="A42" s="1">
        <v>2004</v>
      </c>
      <c r="B42" s="3" t="s">
        <v>51</v>
      </c>
      <c r="C42" s="2">
        <v>0</v>
      </c>
      <c r="D42" s="2">
        <v>0</v>
      </c>
      <c r="E42" s="2">
        <v>39671</v>
      </c>
      <c r="F42" s="2">
        <v>10000000</v>
      </c>
      <c r="G42" s="2">
        <v>18836734</v>
      </c>
      <c r="H42" s="17">
        <v>0.99950835850843345</v>
      </c>
      <c r="I42" s="4">
        <v>-1.5331250503836102E-2</v>
      </c>
      <c r="J42" s="10">
        <v>43921</v>
      </c>
    </row>
    <row r="43" spans="1:10" x14ac:dyDescent="0.3">
      <c r="A43" s="1">
        <v>2015</v>
      </c>
      <c r="B43" s="3" t="s">
        <v>38</v>
      </c>
      <c r="C43" s="2">
        <v>0</v>
      </c>
      <c r="D43" s="2">
        <v>0</v>
      </c>
      <c r="E43" s="2">
        <v>8967862</v>
      </c>
      <c r="F43" s="2">
        <v>28531885</v>
      </c>
      <c r="G43" s="2">
        <v>28134410</v>
      </c>
      <c r="H43" s="17">
        <v>1.4521708058404608</v>
      </c>
      <c r="I43" s="4">
        <v>15.780202433479218</v>
      </c>
      <c r="J43" s="10">
        <v>43921</v>
      </c>
    </row>
    <row r="44" spans="1:10" x14ac:dyDescent="0.3">
      <c r="A44" s="1">
        <v>2006</v>
      </c>
      <c r="B44" s="3" t="s">
        <v>20</v>
      </c>
      <c r="C44" s="2">
        <v>0</v>
      </c>
      <c r="D44" s="2">
        <v>7128000</v>
      </c>
      <c r="E44" s="2">
        <v>2692669</v>
      </c>
      <c r="F44" s="2">
        <v>30000000</v>
      </c>
      <c r="G44" s="2">
        <v>30000000</v>
      </c>
      <c r="H44" s="17">
        <v>0.46234096400000002</v>
      </c>
      <c r="I44" s="4">
        <v>-7.1987859358142998</v>
      </c>
      <c r="J44" s="10">
        <v>43921</v>
      </c>
    </row>
    <row r="45" spans="1:10" x14ac:dyDescent="0.3">
      <c r="A45" s="1">
        <v>2007</v>
      </c>
      <c r="B45" s="3" t="s">
        <v>21</v>
      </c>
      <c r="C45" s="2">
        <v>0</v>
      </c>
      <c r="D45" s="2">
        <v>0</v>
      </c>
      <c r="E45" s="2">
        <v>0</v>
      </c>
      <c r="F45" s="2">
        <v>30000000</v>
      </c>
      <c r="G45" s="2">
        <v>27000000</v>
      </c>
      <c r="H45" s="17">
        <v>0.96295364666666672</v>
      </c>
      <c r="I45" s="4">
        <v>-0.61783792708807184</v>
      </c>
      <c r="J45" s="10">
        <v>43921</v>
      </c>
    </row>
    <row r="46" spans="1:10" x14ac:dyDescent="0.3">
      <c r="A46" s="1">
        <v>2013</v>
      </c>
      <c r="B46" s="3" t="s">
        <v>22</v>
      </c>
      <c r="C46" s="2">
        <v>0</v>
      </c>
      <c r="D46" s="2">
        <v>388326</v>
      </c>
      <c r="E46" s="2">
        <v>4163299</v>
      </c>
      <c r="F46" s="2">
        <v>24474342</v>
      </c>
      <c r="G46" s="2">
        <v>24483106</v>
      </c>
      <c r="H46" s="17">
        <v>1.4294491883505303</v>
      </c>
      <c r="I46" s="4">
        <v>9.8151162328476751</v>
      </c>
      <c r="J46" s="10">
        <v>43921</v>
      </c>
    </row>
    <row r="47" spans="1:10" x14ac:dyDescent="0.3">
      <c r="A47" s="1">
        <v>2004</v>
      </c>
      <c r="B47" s="3" t="s">
        <v>23</v>
      </c>
      <c r="C47" s="2">
        <v>0</v>
      </c>
      <c r="D47" s="2">
        <v>0</v>
      </c>
      <c r="E47" s="2">
        <v>443936</v>
      </c>
      <c r="F47" s="2">
        <v>25000000</v>
      </c>
      <c r="G47" s="2">
        <v>26542525</v>
      </c>
      <c r="H47" s="17">
        <v>0.99156575909790046</v>
      </c>
      <c r="I47" s="4">
        <v>-0.12033779886723162</v>
      </c>
      <c r="J47" s="10">
        <v>43921</v>
      </c>
    </row>
    <row r="48" spans="1:10" x14ac:dyDescent="0.3">
      <c r="A48" s="1">
        <v>2006</v>
      </c>
      <c r="B48" s="3" t="s">
        <v>24</v>
      </c>
      <c r="C48" s="2">
        <v>0</v>
      </c>
      <c r="D48" s="2">
        <v>0</v>
      </c>
      <c r="E48" s="2">
        <v>2109929</v>
      </c>
      <c r="F48" s="2">
        <v>25000000</v>
      </c>
      <c r="G48" s="2">
        <v>25000001</v>
      </c>
      <c r="H48" s="17">
        <v>0.74083097871606773</v>
      </c>
      <c r="I48" s="4">
        <v>-3.2982110602441606</v>
      </c>
      <c r="J48" s="10">
        <v>43921</v>
      </c>
    </row>
    <row r="49" spans="1:11" x14ac:dyDescent="0.3">
      <c r="A49" s="1">
        <v>2009</v>
      </c>
      <c r="B49" s="3" t="s">
        <v>25</v>
      </c>
      <c r="C49" s="2">
        <v>0</v>
      </c>
      <c r="D49" s="2">
        <v>0</v>
      </c>
      <c r="E49" s="2">
        <v>7835016</v>
      </c>
      <c r="F49" s="2">
        <v>25000000</v>
      </c>
      <c r="G49" s="2">
        <v>22161966</v>
      </c>
      <c r="H49" s="17">
        <v>1.4979952590848664</v>
      </c>
      <c r="I49" s="4">
        <v>8.1519949183036502</v>
      </c>
      <c r="J49" s="10">
        <v>43921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v>12961170</v>
      </c>
      <c r="D51" s="9">
        <v>13104773</v>
      </c>
      <c r="E51" s="9">
        <v>766980860</v>
      </c>
      <c r="F51" s="9">
        <v>1227406781</v>
      </c>
      <c r="G51" s="9">
        <v>1193114141</v>
      </c>
      <c r="H51" s="11">
        <v>1.2819405195363356</v>
      </c>
      <c r="I51" s="14">
        <v>5.138840659262689</v>
      </c>
      <c r="J51" s="10">
        <v>43921</v>
      </c>
    </row>
    <row r="52" spans="1:11" x14ac:dyDescent="0.3">
      <c r="C52" s="15"/>
    </row>
    <row r="53" spans="1:11" x14ac:dyDescent="0.3">
      <c r="A53" s="27" t="s">
        <v>37</v>
      </c>
      <c r="B53" s="27"/>
      <c r="E53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  <c r="K56" s="8"/>
    </row>
    <row r="58" spans="1:11" s="8" customForma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60" spans="1:11" ht="27.75" customHeight="1" x14ac:dyDescent="0.3"/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8"/>
  <sheetViews>
    <sheetView topLeftCell="A37" workbookViewId="0">
      <selection activeCell="D49" sqref="D49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0" x14ac:dyDescent="0.3">
      <c r="B1"/>
    </row>
    <row r="2" spans="1:10" x14ac:dyDescent="0.3">
      <c r="A2" s="16">
        <v>43830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989304</v>
      </c>
      <c r="E4" s="2">
        <v>4441652</v>
      </c>
      <c r="F4" s="2">
        <v>25000000</v>
      </c>
      <c r="G4" s="2">
        <v>15475571</v>
      </c>
      <c r="H4" s="17">
        <v>1.3895399400771706</v>
      </c>
      <c r="I4" s="17">
        <v>11.809965991748129</v>
      </c>
      <c r="J4" s="10">
        <v>43830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476519</v>
      </c>
      <c r="F5" s="2">
        <v>25533001</v>
      </c>
      <c r="G5" s="2">
        <v>22385238</v>
      </c>
      <c r="H5" s="17">
        <v>0.53474744774792238</v>
      </c>
      <c r="I5" s="4">
        <v>-9.3013980161161243</v>
      </c>
      <c r="J5" s="10">
        <v>43830</v>
      </c>
    </row>
    <row r="6" spans="1:10" x14ac:dyDescent="0.3">
      <c r="A6" s="1">
        <v>2017</v>
      </c>
      <c r="B6" s="3" t="s">
        <v>44</v>
      </c>
      <c r="C6" s="2">
        <v>0</v>
      </c>
      <c r="D6" s="2">
        <v>0</v>
      </c>
      <c r="E6" s="2">
        <v>22556387</v>
      </c>
      <c r="F6" s="2">
        <v>20000000</v>
      </c>
      <c r="G6" s="2">
        <v>15610965</v>
      </c>
      <c r="H6" s="17">
        <v>1.4449065939320833</v>
      </c>
      <c r="I6" s="4">
        <v>20.123654405333834</v>
      </c>
      <c r="J6" s="10">
        <v>43830</v>
      </c>
    </row>
    <row r="7" spans="1:10" x14ac:dyDescent="0.3">
      <c r="A7" s="1">
        <v>2018</v>
      </c>
      <c r="B7" s="3" t="s">
        <v>54</v>
      </c>
      <c r="C7" s="2">
        <v>1750000</v>
      </c>
      <c r="D7" s="2">
        <v>0</v>
      </c>
      <c r="E7" s="2">
        <v>2143708</v>
      </c>
      <c r="F7" s="2">
        <v>35000000</v>
      </c>
      <c r="G7" s="2">
        <v>2668750</v>
      </c>
      <c r="H7" s="17">
        <v>0.80326286088992971</v>
      </c>
      <c r="I7" s="4">
        <v>-53.065091910858101</v>
      </c>
      <c r="J7" s="10">
        <v>43830</v>
      </c>
    </row>
    <row r="8" spans="1:10" x14ac:dyDescent="0.3">
      <c r="A8" s="1">
        <v>2015</v>
      </c>
      <c r="B8" s="3" t="s">
        <v>34</v>
      </c>
      <c r="C8" s="2">
        <v>0</v>
      </c>
      <c r="D8" s="2">
        <v>149821</v>
      </c>
      <c r="E8" s="2">
        <v>21903717</v>
      </c>
      <c r="F8" s="2">
        <v>20000000</v>
      </c>
      <c r="G8" s="2">
        <v>20000000</v>
      </c>
      <c r="H8" s="17">
        <v>1.3768762999999999</v>
      </c>
      <c r="I8" s="4">
        <v>8.544271308461715</v>
      </c>
      <c r="J8" s="10">
        <v>43830</v>
      </c>
    </row>
    <row r="9" spans="1:10" x14ac:dyDescent="0.3">
      <c r="A9" s="1">
        <v>2012</v>
      </c>
      <c r="B9" s="3" t="s">
        <v>10</v>
      </c>
      <c r="C9" s="2">
        <v>219048</v>
      </c>
      <c r="D9" s="2">
        <v>33651</v>
      </c>
      <c r="E9" s="2">
        <v>17720450</v>
      </c>
      <c r="F9" s="2">
        <v>20000000</v>
      </c>
      <c r="G9" s="2">
        <v>23139229</v>
      </c>
      <c r="H9" s="17">
        <v>1.2504845775112041</v>
      </c>
      <c r="I9" s="4">
        <v>9.6746538593832874</v>
      </c>
      <c r="J9" s="10">
        <v>43830</v>
      </c>
    </row>
    <row r="10" spans="1:10" x14ac:dyDescent="0.3">
      <c r="A10" s="1">
        <v>2019</v>
      </c>
      <c r="B10" s="3" t="s">
        <v>58</v>
      </c>
      <c r="C10" s="2">
        <v>0</v>
      </c>
      <c r="D10" s="2">
        <v>0</v>
      </c>
      <c r="E10" s="2">
        <v>-5068</v>
      </c>
      <c r="F10" s="2">
        <v>20000000</v>
      </c>
      <c r="G10" s="2">
        <v>390570</v>
      </c>
      <c r="H10" s="17">
        <v>-1.2975907007706684E-2</v>
      </c>
      <c r="I10" s="4">
        <v>0</v>
      </c>
      <c r="J10" s="10">
        <v>43830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5012864</v>
      </c>
      <c r="F11" s="2">
        <v>10000000</v>
      </c>
      <c r="G11" s="2">
        <v>4271584</v>
      </c>
      <c r="H11" s="17">
        <v>3.4138726992141555</v>
      </c>
      <c r="I11" s="4">
        <v>79.661770207631349</v>
      </c>
      <c r="J11" s="10">
        <v>43830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2932946</v>
      </c>
      <c r="F12" s="2">
        <v>30000000</v>
      </c>
      <c r="G12" s="2">
        <v>31522663</v>
      </c>
      <c r="H12" s="17">
        <v>1.1785259890828386</v>
      </c>
      <c r="I12" s="4">
        <v>2.6325551462456076</v>
      </c>
      <c r="J12" s="10">
        <v>43830</v>
      </c>
    </row>
    <row r="13" spans="1:10" x14ac:dyDescent="0.3">
      <c r="A13" s="1">
        <v>2005</v>
      </c>
      <c r="B13" s="3" t="s">
        <v>12</v>
      </c>
      <c r="C13" s="2">
        <v>0</v>
      </c>
      <c r="D13" s="2">
        <v>0</v>
      </c>
      <c r="E13" s="2">
        <v>33292</v>
      </c>
      <c r="F13" s="2">
        <v>10000000</v>
      </c>
      <c r="G13" s="2">
        <v>8988718</v>
      </c>
      <c r="H13" s="17">
        <v>0.4458861188750583</v>
      </c>
      <c r="I13" s="4">
        <v>-10.442596193585585</v>
      </c>
      <c r="J13" s="10">
        <v>43830</v>
      </c>
    </row>
    <row r="14" spans="1:10" x14ac:dyDescent="0.3">
      <c r="A14" s="1">
        <v>2014</v>
      </c>
      <c r="B14" s="3" t="s">
        <v>1</v>
      </c>
      <c r="C14" s="2">
        <v>0</v>
      </c>
      <c r="D14" s="2">
        <v>0</v>
      </c>
      <c r="E14" s="2">
        <v>9142</v>
      </c>
      <c r="F14" s="2">
        <v>40000000</v>
      </c>
      <c r="G14" s="2">
        <v>46417723</v>
      </c>
      <c r="H14" s="17">
        <v>1.2028231113361592</v>
      </c>
      <c r="I14" s="4">
        <v>4.6442781880848605</v>
      </c>
      <c r="J14" s="10">
        <v>43830</v>
      </c>
    </row>
    <row r="15" spans="1:10" x14ac:dyDescent="0.3">
      <c r="A15" s="1">
        <v>2007</v>
      </c>
      <c r="B15" s="3" t="s">
        <v>13</v>
      </c>
      <c r="C15" s="2">
        <v>0</v>
      </c>
      <c r="D15" s="2">
        <v>45078</v>
      </c>
      <c r="E15" s="2">
        <v>7637633</v>
      </c>
      <c r="F15" s="2">
        <v>15000000</v>
      </c>
      <c r="G15" s="2">
        <v>16674075</v>
      </c>
      <c r="H15" s="17">
        <v>1.7066372345886072</v>
      </c>
      <c r="I15" s="4">
        <v>9.7975791363948961</v>
      </c>
      <c r="J15" s="10">
        <v>43830</v>
      </c>
    </row>
    <row r="16" spans="1:10" x14ac:dyDescent="0.3">
      <c r="A16" s="1">
        <v>2012</v>
      </c>
      <c r="B16" s="3" t="s">
        <v>2</v>
      </c>
      <c r="C16" s="2">
        <v>0</v>
      </c>
      <c r="D16" s="2">
        <v>234216</v>
      </c>
      <c r="E16" s="2">
        <v>32370821</v>
      </c>
      <c r="F16" s="2">
        <v>25000000</v>
      </c>
      <c r="G16" s="2">
        <v>25000000</v>
      </c>
      <c r="H16" s="17">
        <v>1.5292106595999997</v>
      </c>
      <c r="I16" s="4">
        <v>7.4411507637250462</v>
      </c>
      <c r="J16" s="10">
        <v>43830</v>
      </c>
    </row>
    <row r="17" spans="1:10" x14ac:dyDescent="0.3">
      <c r="A17" s="1">
        <v>2007</v>
      </c>
      <c r="B17" s="3" t="s">
        <v>49</v>
      </c>
      <c r="C17" s="2">
        <v>0</v>
      </c>
      <c r="D17" s="2">
        <v>30328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11.792865267291353</v>
      </c>
      <c r="J17" s="10">
        <v>43830</v>
      </c>
    </row>
    <row r="18" spans="1:10" x14ac:dyDescent="0.3">
      <c r="A18" s="1">
        <v>2007</v>
      </c>
      <c r="B18" s="3" t="s">
        <v>14</v>
      </c>
      <c r="C18" s="2">
        <v>0</v>
      </c>
      <c r="D18" s="2">
        <v>0</v>
      </c>
      <c r="E18" s="2">
        <v>545528</v>
      </c>
      <c r="F18" s="2">
        <v>30000000</v>
      </c>
      <c r="G18" s="2">
        <v>28963224</v>
      </c>
      <c r="H18" s="17">
        <v>0.44621869443816059</v>
      </c>
      <c r="I18" s="4">
        <v>-11.627070049963084</v>
      </c>
      <c r="J18" s="10">
        <v>43830</v>
      </c>
    </row>
    <row r="19" spans="1:10" x14ac:dyDescent="0.3">
      <c r="A19" s="1">
        <v>2012</v>
      </c>
      <c r="B19" s="3" t="s">
        <v>47</v>
      </c>
      <c r="C19" s="2">
        <v>0</v>
      </c>
      <c r="D19" s="2">
        <v>28742</v>
      </c>
      <c r="E19" s="2">
        <v>347</v>
      </c>
      <c r="F19" s="2">
        <v>25000000</v>
      </c>
      <c r="G19" s="2">
        <v>13436224</v>
      </c>
      <c r="H19" s="17">
        <v>1.2851640677658025</v>
      </c>
      <c r="I19" s="4">
        <v>9.1524460225642876</v>
      </c>
      <c r="J19" s="10">
        <v>43830</v>
      </c>
    </row>
    <row r="20" spans="1:10" x14ac:dyDescent="0.3">
      <c r="A20" s="1">
        <v>2007</v>
      </c>
      <c r="B20" s="3" t="s">
        <v>50</v>
      </c>
      <c r="C20" s="2">
        <v>0</v>
      </c>
      <c r="D20" s="2">
        <v>68000</v>
      </c>
      <c r="E20" s="2">
        <v>956216</v>
      </c>
      <c r="F20" s="2">
        <v>25000000</v>
      </c>
      <c r="G20" s="2">
        <v>16788945</v>
      </c>
      <c r="H20" s="17">
        <v>1.695981135104321</v>
      </c>
      <c r="I20" s="4">
        <v>10.82718737766486</v>
      </c>
      <c r="J20" s="10">
        <v>43830</v>
      </c>
    </row>
    <row r="21" spans="1:10" x14ac:dyDescent="0.3">
      <c r="A21" s="1">
        <v>2011</v>
      </c>
      <c r="B21" s="3" t="s">
        <v>7</v>
      </c>
      <c r="C21" s="2">
        <v>0</v>
      </c>
      <c r="D21" s="2">
        <v>590276</v>
      </c>
      <c r="E21" s="2">
        <v>7517994</v>
      </c>
      <c r="F21" s="2">
        <v>25000000</v>
      </c>
      <c r="G21" s="2">
        <v>26640000</v>
      </c>
      <c r="H21" s="17">
        <v>2.1991056531531532</v>
      </c>
      <c r="I21" s="4">
        <v>21.390511985822471</v>
      </c>
      <c r="J21" s="10">
        <v>43830</v>
      </c>
    </row>
    <row r="22" spans="1:10" x14ac:dyDescent="0.3">
      <c r="A22" s="1">
        <v>2014</v>
      </c>
      <c r="B22" s="3" t="s">
        <v>8</v>
      </c>
      <c r="C22" s="2">
        <v>462963</v>
      </c>
      <c r="D22" s="2">
        <v>891341</v>
      </c>
      <c r="E22" s="2">
        <v>17935199</v>
      </c>
      <c r="F22" s="2">
        <v>25000000</v>
      </c>
      <c r="G22" s="2">
        <v>29576071</v>
      </c>
      <c r="H22" s="17">
        <v>1.327324444142699</v>
      </c>
      <c r="I22" s="4">
        <v>11.298309997380684</v>
      </c>
      <c r="J22" s="10">
        <v>43830</v>
      </c>
    </row>
    <row r="23" spans="1:10" x14ac:dyDescent="0.3">
      <c r="A23" s="1">
        <v>2015</v>
      </c>
      <c r="B23" s="3" t="s">
        <v>9</v>
      </c>
      <c r="C23" s="2">
        <v>63758</v>
      </c>
      <c r="D23" s="2">
        <v>193634</v>
      </c>
      <c r="E23" s="2">
        <v>17539513</v>
      </c>
      <c r="F23" s="2">
        <v>20000000</v>
      </c>
      <c r="G23" s="2">
        <v>16921399</v>
      </c>
      <c r="H23" s="17">
        <v>1.2704300184932231</v>
      </c>
      <c r="I23" s="4">
        <v>8.3436380230024412</v>
      </c>
      <c r="J23" s="10">
        <v>43830</v>
      </c>
    </row>
    <row r="24" spans="1:10" x14ac:dyDescent="0.3">
      <c r="A24" s="1">
        <v>2012</v>
      </c>
      <c r="B24" s="3" t="s">
        <v>6</v>
      </c>
      <c r="C24" s="2">
        <v>0</v>
      </c>
      <c r="D24" s="2">
        <v>2113189</v>
      </c>
      <c r="E24" s="2">
        <v>19112091</v>
      </c>
      <c r="F24" s="2">
        <v>20000000</v>
      </c>
      <c r="G24" s="2">
        <v>18601851</v>
      </c>
      <c r="H24" s="17">
        <v>1.2608992006020252</v>
      </c>
      <c r="I24" s="4">
        <v>4.2677360409847376</v>
      </c>
      <c r="J24" s="10">
        <v>43830</v>
      </c>
    </row>
    <row r="25" spans="1:10" x14ac:dyDescent="0.3">
      <c r="A25" s="1">
        <v>2018</v>
      </c>
      <c r="B25" s="3" t="s">
        <v>45</v>
      </c>
      <c r="C25" s="2">
        <v>313985</v>
      </c>
      <c r="D25" s="2">
        <v>450385</v>
      </c>
      <c r="E25" s="2">
        <v>12903504</v>
      </c>
      <c r="F25" s="2">
        <v>25000000</v>
      </c>
      <c r="G25" s="2">
        <v>13371581</v>
      </c>
      <c r="H25" s="17">
        <v>1.0037505461284044</v>
      </c>
      <c r="I25" s="4">
        <v>0.35425368594845796</v>
      </c>
      <c r="J25" s="10">
        <v>43830</v>
      </c>
    </row>
    <row r="26" spans="1:10" x14ac:dyDescent="0.3">
      <c r="A26" s="1">
        <v>2009</v>
      </c>
      <c r="B26" s="3" t="s">
        <v>15</v>
      </c>
      <c r="C26" s="2">
        <v>0</v>
      </c>
      <c r="D26" s="2">
        <v>0</v>
      </c>
      <c r="E26" s="2">
        <v>320644</v>
      </c>
      <c r="F26" s="2">
        <v>10000000</v>
      </c>
      <c r="G26" s="2">
        <v>6006797</v>
      </c>
      <c r="H26" s="17">
        <v>0.50755398920026706</v>
      </c>
      <c r="I26" s="4">
        <v>-21.521322608978856</v>
      </c>
      <c r="J26" s="10">
        <v>43830</v>
      </c>
    </row>
    <row r="27" spans="1:10" x14ac:dyDescent="0.3">
      <c r="A27" s="1">
        <v>2004</v>
      </c>
      <c r="B27" s="3" t="s">
        <v>3</v>
      </c>
      <c r="C27" s="2">
        <v>1636557</v>
      </c>
      <c r="D27" s="2">
        <v>1715060</v>
      </c>
      <c r="E27" s="2">
        <v>189245540</v>
      </c>
      <c r="F27" s="2">
        <v>63867553</v>
      </c>
      <c r="G27" s="2">
        <v>120914143</v>
      </c>
      <c r="H27" s="17">
        <v>2.0811776983317309</v>
      </c>
      <c r="I27" s="4">
        <v>7.7348385032664391</v>
      </c>
      <c r="J27" s="10">
        <v>43830</v>
      </c>
    </row>
    <row r="28" spans="1:10" x14ac:dyDescent="0.3">
      <c r="A28" s="1">
        <v>2015</v>
      </c>
      <c r="B28" s="3" t="s">
        <v>4</v>
      </c>
      <c r="C28" s="2">
        <v>58889</v>
      </c>
      <c r="D28" s="2">
        <v>122079</v>
      </c>
      <c r="E28" s="2">
        <v>39168636</v>
      </c>
      <c r="F28" s="2">
        <v>50000000</v>
      </c>
      <c r="G28" s="2">
        <v>51038039</v>
      </c>
      <c r="H28" s="17">
        <v>1.2671633612991711</v>
      </c>
      <c r="I28" s="4">
        <v>8.3332064972169828</v>
      </c>
      <c r="J28" s="10">
        <v>43830</v>
      </c>
    </row>
    <row r="29" spans="1:10" x14ac:dyDescent="0.3">
      <c r="A29" s="1">
        <v>2005</v>
      </c>
      <c r="B29" s="3" t="s">
        <v>5</v>
      </c>
      <c r="C29" s="2">
        <v>0</v>
      </c>
      <c r="D29" s="2">
        <v>0</v>
      </c>
      <c r="E29" s="2">
        <v>71244090</v>
      </c>
      <c r="F29" s="2">
        <v>30000000</v>
      </c>
      <c r="G29" s="2">
        <v>30421882</v>
      </c>
      <c r="H29" s="17">
        <v>2.4358318659238369</v>
      </c>
      <c r="I29" s="4">
        <v>6.5995307707900519</v>
      </c>
      <c r="J29" s="10">
        <v>43830</v>
      </c>
    </row>
    <row r="30" spans="1:10" x14ac:dyDescent="0.3">
      <c r="A30" s="1">
        <v>2019</v>
      </c>
      <c r="B30" s="18" t="s">
        <v>56</v>
      </c>
      <c r="C30" s="2">
        <v>5453378</v>
      </c>
      <c r="D30" s="2">
        <v>180666</v>
      </c>
      <c r="E30" s="2">
        <v>16901096</v>
      </c>
      <c r="F30" s="2">
        <v>35000000</v>
      </c>
      <c r="G30" s="2">
        <v>16603613</v>
      </c>
      <c r="H30" s="17">
        <v>1.0398790311482207</v>
      </c>
      <c r="I30" s="4">
        <v>8.1330035864502612</v>
      </c>
      <c r="J30" s="10">
        <v>43830</v>
      </c>
    </row>
    <row r="31" spans="1:10" x14ac:dyDescent="0.3">
      <c r="A31" s="1">
        <v>2005</v>
      </c>
      <c r="B31" s="3" t="s">
        <v>16</v>
      </c>
      <c r="C31" s="2">
        <v>0</v>
      </c>
      <c r="D31" s="2">
        <v>0</v>
      </c>
      <c r="E31" s="2">
        <v>236459</v>
      </c>
      <c r="F31" s="2">
        <v>25000000</v>
      </c>
      <c r="G31" s="2">
        <v>24016560</v>
      </c>
      <c r="H31" s="17">
        <v>1.0821398235217701</v>
      </c>
      <c r="I31" s="4">
        <v>1.7566781854611468</v>
      </c>
      <c r="J31" s="10">
        <v>43830</v>
      </c>
    </row>
    <row r="32" spans="1:10" x14ac:dyDescent="0.3">
      <c r="A32" s="1">
        <v>2008</v>
      </c>
      <c r="B32" s="3" t="s">
        <v>17</v>
      </c>
      <c r="C32" s="2">
        <v>0</v>
      </c>
      <c r="D32" s="2">
        <v>0</v>
      </c>
      <c r="E32" s="2">
        <v>-1521282</v>
      </c>
      <c r="F32" s="2">
        <v>20000000</v>
      </c>
      <c r="G32" s="2">
        <v>20686689</v>
      </c>
      <c r="H32" s="17">
        <v>0.11435575794657134</v>
      </c>
      <c r="I32" s="4">
        <v>0</v>
      </c>
      <c r="J32" s="10">
        <v>43830</v>
      </c>
    </row>
    <row r="33" spans="1:10" x14ac:dyDescent="0.3">
      <c r="A33" s="1">
        <v>2016</v>
      </c>
      <c r="B33" s="3" t="s">
        <v>35</v>
      </c>
      <c r="C33" s="2">
        <v>140352</v>
      </c>
      <c r="D33" s="2">
        <v>551106</v>
      </c>
      <c r="E33" s="2">
        <v>75851359</v>
      </c>
      <c r="F33" s="2">
        <v>50000000</v>
      </c>
      <c r="G33" s="2">
        <v>52176827</v>
      </c>
      <c r="H33" s="17">
        <v>1.5933946732842907</v>
      </c>
      <c r="I33" s="4">
        <v>13.746138402834095</v>
      </c>
      <c r="J33" s="10">
        <v>43830</v>
      </c>
    </row>
    <row r="34" spans="1:10" x14ac:dyDescent="0.3">
      <c r="A34" s="1">
        <v>2011</v>
      </c>
      <c r="B34" s="3" t="s">
        <v>18</v>
      </c>
      <c r="C34" s="2">
        <v>0</v>
      </c>
      <c r="D34" s="2">
        <v>0</v>
      </c>
      <c r="E34" s="2">
        <v>98578</v>
      </c>
      <c r="F34" s="2">
        <v>15000000</v>
      </c>
      <c r="G34" s="2">
        <v>14075468</v>
      </c>
      <c r="H34" s="17">
        <v>1.7517100204166498</v>
      </c>
      <c r="I34" s="4">
        <v>50.166407379152474</v>
      </c>
      <c r="J34" s="10">
        <v>43830</v>
      </c>
    </row>
    <row r="35" spans="1:10" x14ac:dyDescent="0.3">
      <c r="A35" s="1">
        <v>2011</v>
      </c>
      <c r="B35" s="3" t="s">
        <v>19</v>
      </c>
      <c r="C35" s="2">
        <v>0</v>
      </c>
      <c r="D35" s="2">
        <v>105110</v>
      </c>
      <c r="E35" s="2">
        <v>478639</v>
      </c>
      <c r="F35" s="2">
        <v>15000000</v>
      </c>
      <c r="G35" s="2">
        <v>13291475</v>
      </c>
      <c r="H35" s="17">
        <v>1.5524905366357689</v>
      </c>
      <c r="I35" s="4">
        <v>26.535089962428039</v>
      </c>
      <c r="J35" s="10">
        <v>43830</v>
      </c>
    </row>
    <row r="36" spans="1:10" x14ac:dyDescent="0.3">
      <c r="A36" s="1">
        <v>2013</v>
      </c>
      <c r="B36" s="3" t="s">
        <v>53</v>
      </c>
      <c r="C36" s="2">
        <v>0</v>
      </c>
      <c r="D36" s="2">
        <v>332248</v>
      </c>
      <c r="E36" s="2">
        <v>1254338</v>
      </c>
      <c r="F36" s="2">
        <v>25000000</v>
      </c>
      <c r="G36" s="2">
        <v>18939181</v>
      </c>
      <c r="H36" s="17">
        <v>1.2911574961979615</v>
      </c>
      <c r="I36" s="4">
        <v>8.5621329676756943</v>
      </c>
      <c r="J36" s="10">
        <v>43830</v>
      </c>
    </row>
    <row r="37" spans="1:10" x14ac:dyDescent="0.3">
      <c r="A37" s="1">
        <v>2015</v>
      </c>
      <c r="B37" s="3" t="s">
        <v>36</v>
      </c>
      <c r="C37" s="2">
        <v>0</v>
      </c>
      <c r="D37" s="2">
        <v>568301</v>
      </c>
      <c r="E37" s="2">
        <v>57876993</v>
      </c>
      <c r="F37" s="2">
        <v>50000000</v>
      </c>
      <c r="G37" s="2">
        <v>50000000</v>
      </c>
      <c r="H37" s="17">
        <v>1.3221642555999999</v>
      </c>
      <c r="I37" s="4">
        <v>8.0297886222484784</v>
      </c>
      <c r="J37" s="10">
        <v>43830</v>
      </c>
    </row>
    <row r="38" spans="1:10" x14ac:dyDescent="0.3">
      <c r="A38" s="1">
        <v>2015</v>
      </c>
      <c r="B38" s="3" t="s">
        <v>46</v>
      </c>
      <c r="C38" s="2">
        <v>0</v>
      </c>
      <c r="D38" s="2">
        <v>0</v>
      </c>
      <c r="E38" s="2">
        <v>67812034</v>
      </c>
      <c r="F38" s="2">
        <v>50000000</v>
      </c>
      <c r="G38" s="2">
        <v>50000000</v>
      </c>
      <c r="H38" s="17">
        <v>1.3562406740000001</v>
      </c>
      <c r="I38" s="4">
        <v>7.9280000336493295</v>
      </c>
      <c r="J38" s="10">
        <v>43830</v>
      </c>
    </row>
    <row r="39" spans="1:10" x14ac:dyDescent="0.3">
      <c r="A39" s="1">
        <v>2008</v>
      </c>
      <c r="B39" s="3" t="s">
        <v>55</v>
      </c>
      <c r="C39" s="2">
        <v>0</v>
      </c>
      <c r="D39" s="2">
        <v>563534</v>
      </c>
      <c r="E39" s="2">
        <v>29531087</v>
      </c>
      <c r="F39" s="2">
        <v>40000000</v>
      </c>
      <c r="G39" s="2">
        <v>51496646</v>
      </c>
      <c r="H39" s="17">
        <v>1.2399533286105013</v>
      </c>
      <c r="I39" s="4">
        <v>3.8220346205166456</v>
      </c>
      <c r="J39" s="10">
        <v>43830</v>
      </c>
    </row>
    <row r="40" spans="1:10" x14ac:dyDescent="0.3">
      <c r="A40" s="1">
        <v>2004</v>
      </c>
      <c r="B40" s="3" t="s">
        <v>51</v>
      </c>
      <c r="C40" s="2">
        <v>0</v>
      </c>
      <c r="D40" s="2">
        <v>0</v>
      </c>
      <c r="E40" s="2">
        <v>40020</v>
      </c>
      <c r="F40" s="2">
        <v>10000000</v>
      </c>
      <c r="G40" s="2">
        <v>18836734</v>
      </c>
      <c r="H40" s="17">
        <v>0.99952688613641827</v>
      </c>
      <c r="I40" s="4">
        <v>-1.4755201756289082E-2</v>
      </c>
      <c r="J40" s="10">
        <v>43830</v>
      </c>
    </row>
    <row r="41" spans="1:10" x14ac:dyDescent="0.3">
      <c r="A41" s="1">
        <v>2015</v>
      </c>
      <c r="B41" s="3" t="s">
        <v>38</v>
      </c>
      <c r="C41" s="2">
        <v>0</v>
      </c>
      <c r="D41" s="2">
        <v>0</v>
      </c>
      <c r="E41" s="2">
        <v>8415828</v>
      </c>
      <c r="F41" s="2">
        <v>28531885</v>
      </c>
      <c r="G41" s="2">
        <v>28134410</v>
      </c>
      <c r="H41" s="17">
        <v>1.4325494996943253</v>
      </c>
      <c r="I41" s="4">
        <v>15.552556454415178</v>
      </c>
      <c r="J41" s="10">
        <v>43830</v>
      </c>
    </row>
    <row r="42" spans="1:10" x14ac:dyDescent="0.3">
      <c r="A42" s="1">
        <v>2006</v>
      </c>
      <c r="B42" s="3" t="s">
        <v>20</v>
      </c>
      <c r="C42" s="2">
        <v>0</v>
      </c>
      <c r="D42" s="2">
        <v>0</v>
      </c>
      <c r="E42" s="2">
        <v>9861387</v>
      </c>
      <c r="F42" s="2">
        <v>30000000</v>
      </c>
      <c r="G42" s="2">
        <v>30000000</v>
      </c>
      <c r="H42" s="17">
        <v>0.46369823533333338</v>
      </c>
      <c r="I42" s="4">
        <v>-7.2208748005369916</v>
      </c>
      <c r="J42" s="10">
        <v>43830</v>
      </c>
    </row>
    <row r="43" spans="1:10" x14ac:dyDescent="0.3">
      <c r="A43" s="1">
        <v>2007</v>
      </c>
      <c r="B43" s="3" t="s">
        <v>21</v>
      </c>
      <c r="C43" s="2">
        <v>0</v>
      </c>
      <c r="D43" s="2">
        <v>205241</v>
      </c>
      <c r="E43" s="2">
        <v>0</v>
      </c>
      <c r="F43" s="2">
        <v>30000000</v>
      </c>
      <c r="G43" s="2">
        <v>27000000</v>
      </c>
      <c r="H43" s="17">
        <v>0.96295364666666672</v>
      </c>
      <c r="I43" s="4">
        <v>-0.61783792708807184</v>
      </c>
      <c r="J43" s="10">
        <v>43830</v>
      </c>
    </row>
    <row r="44" spans="1:10" x14ac:dyDescent="0.3">
      <c r="A44" s="1">
        <v>2013</v>
      </c>
      <c r="B44" s="3" t="s">
        <v>22</v>
      </c>
      <c r="C44" s="2">
        <v>0</v>
      </c>
      <c r="D44" s="2">
        <v>1298024</v>
      </c>
      <c r="E44" s="2">
        <v>4755228</v>
      </c>
      <c r="F44" s="2">
        <v>24474342</v>
      </c>
      <c r="G44" s="2">
        <v>24483106</v>
      </c>
      <c r="H44" s="17">
        <v>1.4377652492294075</v>
      </c>
      <c r="I44" s="4">
        <v>10.025782475229406</v>
      </c>
      <c r="J44" s="10">
        <v>43830</v>
      </c>
    </row>
    <row r="45" spans="1:10" x14ac:dyDescent="0.3">
      <c r="A45" s="1">
        <v>2004</v>
      </c>
      <c r="B45" s="3" t="s">
        <v>23</v>
      </c>
      <c r="C45" s="2">
        <v>0</v>
      </c>
      <c r="D45" s="2">
        <v>0</v>
      </c>
      <c r="E45" s="2">
        <v>451426</v>
      </c>
      <c r="F45" s="2">
        <v>25000000</v>
      </c>
      <c r="G45" s="2">
        <v>26542525</v>
      </c>
      <c r="H45" s="17">
        <v>0.99184794777437335</v>
      </c>
      <c r="I45" s="4">
        <v>-0.11634363345420784</v>
      </c>
      <c r="J45" s="10">
        <v>43830</v>
      </c>
    </row>
    <row r="46" spans="1:10" x14ac:dyDescent="0.3">
      <c r="A46" s="1">
        <v>2006</v>
      </c>
      <c r="B46" s="3" t="s">
        <v>24</v>
      </c>
      <c r="C46" s="2">
        <v>0</v>
      </c>
      <c r="D46" s="2">
        <v>0</v>
      </c>
      <c r="E46" s="2">
        <v>2224409</v>
      </c>
      <c r="F46" s="2">
        <v>25000000</v>
      </c>
      <c r="G46" s="2">
        <v>25000001</v>
      </c>
      <c r="H46" s="17">
        <v>0.74541017858418679</v>
      </c>
      <c r="I46" s="4">
        <v>-3.2352659628664848</v>
      </c>
      <c r="J46" s="10">
        <v>43830</v>
      </c>
    </row>
    <row r="47" spans="1:10" x14ac:dyDescent="0.3">
      <c r="A47" s="1">
        <v>2009</v>
      </c>
      <c r="B47" s="3" t="s">
        <v>25</v>
      </c>
      <c r="C47" s="2">
        <v>0</v>
      </c>
      <c r="D47" s="2">
        <v>651182</v>
      </c>
      <c r="E47" s="2">
        <v>8790469</v>
      </c>
      <c r="F47" s="2">
        <v>25000000</v>
      </c>
      <c r="G47" s="2">
        <v>22161966</v>
      </c>
      <c r="H47" s="17">
        <v>1.5411075443397035</v>
      </c>
      <c r="I47" s="4">
        <v>8.6849513405192766</v>
      </c>
      <c r="J47" s="10">
        <v>43830</v>
      </c>
    </row>
    <row r="48" spans="1:10" x14ac:dyDescent="0.3">
      <c r="J48" s="10"/>
    </row>
    <row r="49" spans="1:11" x14ac:dyDescent="0.3">
      <c r="A49" s="8"/>
      <c r="B49" s="13" t="s">
        <v>41</v>
      </c>
      <c r="C49" s="9">
        <v>10098930</v>
      </c>
      <c r="D49" s="9">
        <v>12110516</v>
      </c>
      <c r="E49" s="9">
        <v>776781433</v>
      </c>
      <c r="F49" s="9">
        <v>1192406781</v>
      </c>
      <c r="G49" s="9">
        <v>1180152970</v>
      </c>
      <c r="H49" s="11">
        <v>1.2861968840306037</v>
      </c>
      <c r="I49" s="14">
        <v>5.2145106970493682</v>
      </c>
      <c r="J49" s="10">
        <v>43830</v>
      </c>
    </row>
    <row r="50" spans="1:11" x14ac:dyDescent="0.3">
      <c r="C50" s="15"/>
    </row>
    <row r="51" spans="1:11" x14ac:dyDescent="0.3">
      <c r="A51" s="27" t="s">
        <v>37</v>
      </c>
      <c r="B51" s="27"/>
      <c r="E51"/>
    </row>
    <row r="52" spans="1:11" x14ac:dyDescent="0.3">
      <c r="A52" s="27" t="s">
        <v>40</v>
      </c>
      <c r="B52" s="27"/>
      <c r="E52"/>
      <c r="H52" s="12"/>
      <c r="I52" s="12"/>
      <c r="J52" s="12"/>
    </row>
    <row r="53" spans="1:11" x14ac:dyDescent="0.3">
      <c r="A53" s="27" t="s">
        <v>42</v>
      </c>
      <c r="B53" s="27"/>
    </row>
    <row r="54" spans="1:11" x14ac:dyDescent="0.3">
      <c r="A54" s="27"/>
      <c r="B54" s="27"/>
      <c r="K54" s="8"/>
    </row>
    <row r="56" spans="1:11" s="8" customForma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ht="27.75" customHeight="1" x14ac:dyDescent="0.3"/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54F9-77F5-41EC-9738-F85583AE48FD}">
  <dimension ref="A1:M79"/>
  <sheetViews>
    <sheetView zoomScale="90" zoomScaleNormal="90" workbookViewId="0">
      <selection activeCell="A56" sqref="A56:B57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42.5546875" style="7" bestFit="1" customWidth="1"/>
    <col min="12" max="13" width="9.21875" style="7"/>
    <col min="14" max="14" width="29.21875" style="7" bestFit="1" customWidth="1"/>
    <col min="15" max="15" width="23.21875" style="7" bestFit="1" customWidth="1"/>
    <col min="16" max="16" width="13.21875" style="7" bestFit="1" customWidth="1"/>
    <col min="17" max="17" width="12.44140625" style="7" bestFit="1" customWidth="1"/>
    <col min="18" max="18" width="12.21875" style="7" bestFit="1" customWidth="1"/>
    <col min="19" max="19" width="13.77734375" style="7" bestFit="1" customWidth="1"/>
    <col min="20" max="20" width="14.21875" style="7" bestFit="1" customWidth="1"/>
    <col min="21" max="21" width="12.44140625" style="7" bestFit="1" customWidth="1"/>
    <col min="22" max="22" width="20.21875" style="7" bestFit="1" customWidth="1"/>
    <col min="23" max="23" width="8.21875" style="7" bestFit="1" customWidth="1"/>
    <col min="24" max="16384" width="9.21875" style="7"/>
  </cols>
  <sheetData>
    <row r="1" spans="1:13" x14ac:dyDescent="0.3">
      <c r="B1"/>
    </row>
    <row r="2" spans="1:13" x14ac:dyDescent="0.3">
      <c r="A2" s="16">
        <v>45473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52</v>
      </c>
      <c r="C4" s="2">
        <v>0</v>
      </c>
      <c r="D4" s="2">
        <v>0</v>
      </c>
      <c r="E4" s="2">
        <v>2438855</v>
      </c>
      <c r="F4" s="2">
        <v>25000000</v>
      </c>
      <c r="G4" s="2">
        <v>0</v>
      </c>
      <c r="H4" s="17">
        <v>1.2680252638174061</v>
      </c>
      <c r="I4" s="17">
        <v>7.8242228363244015</v>
      </c>
      <c r="J4" s="10">
        <f t="shared" ref="J4:J49" si="0">+$A$2</f>
        <v>45473</v>
      </c>
      <c r="M4"/>
    </row>
    <row r="5" spans="1:13" x14ac:dyDescent="0.3">
      <c r="A5" s="1">
        <v>2006</v>
      </c>
      <c r="B5" s="2" t="s">
        <v>39</v>
      </c>
      <c r="C5" s="2">
        <v>0</v>
      </c>
      <c r="D5" s="2">
        <v>0</v>
      </c>
      <c r="E5" s="2">
        <v>215068</v>
      </c>
      <c r="F5" s="2">
        <v>25533001</v>
      </c>
      <c r="G5" s="2">
        <v>1593422</v>
      </c>
      <c r="H5" s="17">
        <v>0.53507646418190591</v>
      </c>
      <c r="I5" s="17">
        <v>-8.9529080830888397</v>
      </c>
      <c r="J5" s="10">
        <f t="shared" si="0"/>
        <v>45473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27033802</v>
      </c>
      <c r="F6" s="2">
        <v>20000000</v>
      </c>
      <c r="G6" s="2">
        <v>2015220</v>
      </c>
      <c r="H6" s="17">
        <v>1.8094272447285222</v>
      </c>
      <c r="I6" s="17">
        <v>11.307879857900982</v>
      </c>
      <c r="J6" s="10">
        <f t="shared" si="0"/>
        <v>45473</v>
      </c>
    </row>
    <row r="7" spans="1:13" x14ac:dyDescent="0.3">
      <c r="A7" s="1">
        <v>2019</v>
      </c>
      <c r="B7" s="3" t="s">
        <v>54</v>
      </c>
      <c r="C7" s="2">
        <v>1750000</v>
      </c>
      <c r="D7" s="2">
        <v>0</v>
      </c>
      <c r="E7" s="2">
        <v>34504143</v>
      </c>
      <c r="F7" s="2">
        <v>35000000</v>
      </c>
      <c r="G7" s="2">
        <v>4068750</v>
      </c>
      <c r="H7" s="17">
        <v>1.1155107763152152</v>
      </c>
      <c r="I7" s="17">
        <v>4.3022061375057374</v>
      </c>
      <c r="J7" s="10">
        <f t="shared" si="0"/>
        <v>45473</v>
      </c>
    </row>
    <row r="8" spans="1:13" x14ac:dyDescent="0.3">
      <c r="A8" s="1">
        <v>2015</v>
      </c>
      <c r="B8" s="3" t="s">
        <v>34</v>
      </c>
      <c r="C8" s="2">
        <v>0</v>
      </c>
      <c r="D8" s="2">
        <v>59012</v>
      </c>
      <c r="E8" s="2">
        <v>13325924</v>
      </c>
      <c r="F8" s="2">
        <v>20000000</v>
      </c>
      <c r="G8" s="2">
        <v>0</v>
      </c>
      <c r="H8" s="17">
        <v>1.4949181499999999</v>
      </c>
      <c r="I8" s="17">
        <v>6.3856855518479749</v>
      </c>
      <c r="J8" s="10">
        <f t="shared" si="0"/>
        <v>45473</v>
      </c>
    </row>
    <row r="9" spans="1:13" x14ac:dyDescent="0.3">
      <c r="A9" s="1">
        <v>2012</v>
      </c>
      <c r="B9" s="2" t="s">
        <v>10</v>
      </c>
      <c r="C9" s="2">
        <v>1359113</v>
      </c>
      <c r="D9" s="2">
        <v>0</v>
      </c>
      <c r="E9" s="2">
        <v>15749146</v>
      </c>
      <c r="F9" s="2">
        <v>20000000</v>
      </c>
      <c r="G9" s="2">
        <v>0</v>
      </c>
      <c r="H9" s="17">
        <v>1.3446199963054697</v>
      </c>
      <c r="I9" s="17">
        <v>7.1399742025009427</v>
      </c>
      <c r="J9" s="10">
        <f t="shared" si="0"/>
        <v>45473</v>
      </c>
    </row>
    <row r="10" spans="1:13" x14ac:dyDescent="0.3">
      <c r="A10" s="1">
        <v>2019</v>
      </c>
      <c r="B10" s="2" t="s">
        <v>58</v>
      </c>
      <c r="C10" s="2">
        <v>236162</v>
      </c>
      <c r="D10" s="2">
        <v>334564</v>
      </c>
      <c r="E10" s="2">
        <v>12734569</v>
      </c>
      <c r="F10" s="2">
        <v>20000000</v>
      </c>
      <c r="G10" s="2">
        <v>7390288</v>
      </c>
      <c r="H10" s="17">
        <v>1.2969640037237053</v>
      </c>
      <c r="I10" s="17">
        <v>13.70861493966804</v>
      </c>
      <c r="J10" s="10">
        <f t="shared" si="0"/>
        <v>45473</v>
      </c>
    </row>
    <row r="11" spans="1:13" x14ac:dyDescent="0.3">
      <c r="A11" s="1">
        <v>2022</v>
      </c>
      <c r="B11" s="2" t="s">
        <v>69</v>
      </c>
      <c r="C11" s="2">
        <v>1028312</v>
      </c>
      <c r="D11" s="2">
        <v>103698</v>
      </c>
      <c r="E11" s="2">
        <v>33193373</v>
      </c>
      <c r="F11" s="2">
        <v>50000000</v>
      </c>
      <c r="G11" s="2">
        <v>18770784</v>
      </c>
      <c r="H11" s="17">
        <v>1.0565263995633893</v>
      </c>
      <c r="I11" s="17">
        <v>4.6715511444302527</v>
      </c>
      <c r="J11" s="10">
        <f t="shared" si="0"/>
        <v>45473</v>
      </c>
    </row>
    <row r="12" spans="1:13" x14ac:dyDescent="0.3">
      <c r="A12" s="1">
        <v>2005</v>
      </c>
      <c r="B12" s="2" t="s">
        <v>11</v>
      </c>
      <c r="C12" s="2">
        <v>0</v>
      </c>
      <c r="D12" s="2">
        <v>0</v>
      </c>
      <c r="E12" s="2">
        <v>58002</v>
      </c>
      <c r="F12" s="2">
        <v>10000000</v>
      </c>
      <c r="G12" s="2">
        <v>0</v>
      </c>
      <c r="H12" s="17">
        <v>4.7025251054409791</v>
      </c>
      <c r="I12" s="17">
        <v>79.636860726124794</v>
      </c>
      <c r="J12" s="10">
        <f t="shared" si="0"/>
        <v>45473</v>
      </c>
    </row>
    <row r="13" spans="1:13" x14ac:dyDescent="0.3">
      <c r="A13" s="1">
        <v>2006</v>
      </c>
      <c r="B13" s="2" t="s">
        <v>48</v>
      </c>
      <c r="C13" s="2">
        <v>0</v>
      </c>
      <c r="D13" s="2">
        <v>0</v>
      </c>
      <c r="E13" s="2">
        <v>71136</v>
      </c>
      <c r="F13" s="2">
        <v>30000000</v>
      </c>
      <c r="G13" s="2">
        <v>33153</v>
      </c>
      <c r="H13" s="17">
        <v>1.2211549065699177</v>
      </c>
      <c r="I13" s="17">
        <v>3.0395821695475611</v>
      </c>
      <c r="J13" s="10">
        <f t="shared" si="0"/>
        <v>45473</v>
      </c>
    </row>
    <row r="14" spans="1:13" x14ac:dyDescent="0.3">
      <c r="A14" s="1">
        <v>2020</v>
      </c>
      <c r="B14" s="2" t="s">
        <v>61</v>
      </c>
      <c r="C14" s="2">
        <v>1579878</v>
      </c>
      <c r="D14" s="2">
        <v>0</v>
      </c>
      <c r="E14" s="2">
        <v>40160917</v>
      </c>
      <c r="F14" s="2">
        <v>40000000</v>
      </c>
      <c r="G14" s="2">
        <v>10141449</v>
      </c>
      <c r="H14" s="17">
        <v>1.3376636921827525</v>
      </c>
      <c r="I14" s="17">
        <v>12.076838744624684</v>
      </c>
      <c r="J14" s="10">
        <f t="shared" si="0"/>
        <v>45473</v>
      </c>
    </row>
    <row r="15" spans="1:13" x14ac:dyDescent="0.3">
      <c r="A15" s="1">
        <v>2007</v>
      </c>
      <c r="B15" s="2" t="s">
        <v>13</v>
      </c>
      <c r="C15" s="2">
        <v>0</v>
      </c>
      <c r="D15" s="2">
        <v>0</v>
      </c>
      <c r="E15" s="2">
        <v>4031801</v>
      </c>
      <c r="F15" s="2">
        <v>15000000</v>
      </c>
      <c r="G15" s="2">
        <v>0</v>
      </c>
      <c r="H15" s="17">
        <v>1.5193388647807211</v>
      </c>
      <c r="I15" s="17">
        <v>7.2828548710036856</v>
      </c>
      <c r="J15" s="10">
        <f t="shared" si="0"/>
        <v>45473</v>
      </c>
    </row>
    <row r="16" spans="1:13" x14ac:dyDescent="0.3">
      <c r="A16" s="1">
        <v>2012</v>
      </c>
      <c r="B16" s="3" t="s">
        <v>2</v>
      </c>
      <c r="C16" s="2">
        <v>0</v>
      </c>
      <c r="D16" s="2">
        <v>1937118</v>
      </c>
      <c r="E16" s="2">
        <v>10205930</v>
      </c>
      <c r="F16" s="2">
        <v>25000000</v>
      </c>
      <c r="G16" s="2">
        <v>0</v>
      </c>
      <c r="H16" s="17">
        <v>1.1831019396</v>
      </c>
      <c r="I16" s="17">
        <v>2.0564903147469282</v>
      </c>
      <c r="J16" s="10">
        <f t="shared" si="0"/>
        <v>45473</v>
      </c>
    </row>
    <row r="17" spans="1:10" x14ac:dyDescent="0.3">
      <c r="A17" s="1">
        <v>2022</v>
      </c>
      <c r="B17" s="3" t="s">
        <v>71</v>
      </c>
      <c r="C17" s="2">
        <v>694162</v>
      </c>
      <c r="D17" s="2">
        <v>344669</v>
      </c>
      <c r="E17" s="2">
        <v>69833405</v>
      </c>
      <c r="F17" s="2">
        <v>100000000</v>
      </c>
      <c r="G17" s="2">
        <v>0</v>
      </c>
      <c r="H17" s="17">
        <v>0.71739285256300545</v>
      </c>
      <c r="I17" s="17">
        <v>-17.234290820615385</v>
      </c>
      <c r="J17" s="10">
        <f t="shared" si="0"/>
        <v>45473</v>
      </c>
    </row>
    <row r="18" spans="1:10" x14ac:dyDescent="0.3">
      <c r="A18" s="1">
        <v>2011</v>
      </c>
      <c r="B18" s="3" t="s">
        <v>7</v>
      </c>
      <c r="C18" s="2">
        <v>0</v>
      </c>
      <c r="D18" s="2">
        <v>0</v>
      </c>
      <c r="E18" s="2">
        <v>22865</v>
      </c>
      <c r="F18" s="2">
        <v>25000000</v>
      </c>
      <c r="G18" s="2">
        <v>0</v>
      </c>
      <c r="H18" s="17">
        <v>2.3525554891381231</v>
      </c>
      <c r="I18" s="17">
        <v>21.550534725292536</v>
      </c>
      <c r="J18" s="10">
        <f t="shared" si="0"/>
        <v>45473</v>
      </c>
    </row>
    <row r="19" spans="1:10" x14ac:dyDescent="0.3">
      <c r="A19" s="1">
        <v>2014</v>
      </c>
      <c r="B19" s="2" t="s">
        <v>8</v>
      </c>
      <c r="C19" s="2">
        <v>0</v>
      </c>
      <c r="D19" s="2">
        <v>262605</v>
      </c>
      <c r="E19" s="2">
        <v>2835611</v>
      </c>
      <c r="F19" s="2">
        <v>25000000</v>
      </c>
      <c r="G19" s="2">
        <v>518518</v>
      </c>
      <c r="H19" s="17">
        <v>1.1602346369806862</v>
      </c>
      <c r="I19" s="17">
        <v>4.5927525923760371</v>
      </c>
      <c r="J19" s="10">
        <f t="shared" si="0"/>
        <v>45473</v>
      </c>
    </row>
    <row r="20" spans="1:10" x14ac:dyDescent="0.3">
      <c r="A20" s="1">
        <v>2023</v>
      </c>
      <c r="B20" s="2" t="s">
        <v>73</v>
      </c>
      <c r="C20" s="2">
        <v>11250000</v>
      </c>
      <c r="D20" s="2">
        <v>0</v>
      </c>
      <c r="E20" s="2">
        <v>17624859</v>
      </c>
      <c r="F20" s="2">
        <v>75000000</v>
      </c>
      <c r="G20" s="2">
        <v>56250000</v>
      </c>
      <c r="H20" s="17">
        <v>0.93999246103466672</v>
      </c>
      <c r="I20" s="17">
        <v>-12.646807392100079</v>
      </c>
      <c r="J20" s="10">
        <f t="shared" si="0"/>
        <v>45473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15142787</v>
      </c>
      <c r="F21" s="2">
        <v>20000000</v>
      </c>
      <c r="G21" s="2">
        <v>0</v>
      </c>
      <c r="H21" s="17">
        <v>1.1385322406536589</v>
      </c>
      <c r="I21" s="17">
        <v>2.3076298475046775</v>
      </c>
      <c r="J21" s="10">
        <f t="shared" si="0"/>
        <v>45473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116233</v>
      </c>
      <c r="E22" s="2">
        <v>32302346</v>
      </c>
      <c r="F22" s="2">
        <v>40000000</v>
      </c>
      <c r="G22" s="2">
        <v>13120733</v>
      </c>
      <c r="H22" s="17">
        <v>1.2837113915626719</v>
      </c>
      <c r="I22" s="17">
        <v>13.045606329548075</v>
      </c>
      <c r="J22" s="10">
        <f t="shared" si="0"/>
        <v>45473</v>
      </c>
    </row>
    <row r="23" spans="1:10" x14ac:dyDescent="0.3">
      <c r="A23" s="1">
        <v>2012</v>
      </c>
      <c r="B23" s="2" t="s">
        <v>6</v>
      </c>
      <c r="C23" s="2">
        <v>0</v>
      </c>
      <c r="D23" s="2">
        <v>0</v>
      </c>
      <c r="E23" s="2">
        <v>19668999</v>
      </c>
      <c r="F23" s="2">
        <v>20000000</v>
      </c>
      <c r="G23" s="2">
        <v>1398149</v>
      </c>
      <c r="H23" s="17">
        <v>1.4767775024074512</v>
      </c>
      <c r="I23" s="17">
        <v>4.3878486389005822</v>
      </c>
      <c r="J23" s="10">
        <f t="shared" si="0"/>
        <v>45473</v>
      </c>
    </row>
    <row r="24" spans="1:10" x14ac:dyDescent="0.3">
      <c r="A24" s="1">
        <v>2018</v>
      </c>
      <c r="B24" s="2" t="s">
        <v>45</v>
      </c>
      <c r="C24" s="2">
        <v>280036</v>
      </c>
      <c r="D24" s="2">
        <v>2413</v>
      </c>
      <c r="E24" s="2">
        <v>12862079</v>
      </c>
      <c r="F24" s="2">
        <v>25000000</v>
      </c>
      <c r="G24" s="2">
        <v>2582393</v>
      </c>
      <c r="H24" s="17">
        <v>0.97313636519648739</v>
      </c>
      <c r="I24" s="17">
        <v>-0.73530913995252245</v>
      </c>
      <c r="J24" s="10">
        <f t="shared" si="0"/>
        <v>45473</v>
      </c>
    </row>
    <row r="25" spans="1:10" x14ac:dyDescent="0.3">
      <c r="A25" s="1">
        <v>2004</v>
      </c>
      <c r="B25" s="3" t="s">
        <v>3</v>
      </c>
      <c r="C25" s="2">
        <v>203773</v>
      </c>
      <c r="D25" s="2">
        <v>1537005</v>
      </c>
      <c r="E25" s="2">
        <v>191422458</v>
      </c>
      <c r="F25" s="2">
        <v>63867553</v>
      </c>
      <c r="G25" s="2">
        <v>0</v>
      </c>
      <c r="H25" s="17">
        <v>2.0195132987099007</v>
      </c>
      <c r="I25" s="17">
        <v>6.2919153587986054</v>
      </c>
      <c r="J25" s="10">
        <f t="shared" si="0"/>
        <v>45473</v>
      </c>
    </row>
    <row r="26" spans="1:10" x14ac:dyDescent="0.3">
      <c r="A26" s="1">
        <v>2015</v>
      </c>
      <c r="B26" s="3" t="s">
        <v>4</v>
      </c>
      <c r="C26" s="2">
        <v>19640</v>
      </c>
      <c r="D26" s="2">
        <v>29800</v>
      </c>
      <c r="E26" s="2">
        <v>12733265</v>
      </c>
      <c r="F26" s="2">
        <v>50000000</v>
      </c>
      <c r="G26" s="2">
        <v>0</v>
      </c>
      <c r="H26" s="17">
        <v>0.78470033123570715</v>
      </c>
      <c r="I26" s="17">
        <v>-5.5834234262561511</v>
      </c>
      <c r="J26" s="10">
        <f t="shared" si="0"/>
        <v>45473</v>
      </c>
    </row>
    <row r="27" spans="1:10" x14ac:dyDescent="0.3">
      <c r="A27" s="1">
        <v>2005</v>
      </c>
      <c r="B27" s="3" t="s">
        <v>5</v>
      </c>
      <c r="C27" s="2">
        <v>0</v>
      </c>
      <c r="D27" s="2">
        <v>192</v>
      </c>
      <c r="E27" s="2">
        <v>71916738</v>
      </c>
      <c r="F27" s="2">
        <v>30000000</v>
      </c>
      <c r="G27" s="2">
        <v>0</v>
      </c>
      <c r="H27" s="17">
        <v>2.457998737892015</v>
      </c>
      <c r="I27" s="17">
        <v>5.0748331737942465</v>
      </c>
      <c r="J27" s="10">
        <f t="shared" si="0"/>
        <v>45473</v>
      </c>
    </row>
    <row r="28" spans="1:10" s="24" customFormat="1" x14ac:dyDescent="0.3">
      <c r="A28" s="1">
        <v>2019</v>
      </c>
      <c r="B28" s="3" t="s">
        <v>56</v>
      </c>
      <c r="C28" s="2">
        <v>949346</v>
      </c>
      <c r="D28" s="2">
        <v>949346</v>
      </c>
      <c r="E28" s="2">
        <v>91391204</v>
      </c>
      <c r="F28" s="2">
        <v>85000000</v>
      </c>
      <c r="G28" s="2">
        <v>0</v>
      </c>
      <c r="H28" s="17">
        <v>1.1208604910532511</v>
      </c>
      <c r="I28" s="17">
        <v>4.5515127663544375</v>
      </c>
      <c r="J28" s="10">
        <f t="shared" si="0"/>
        <v>45473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-3172410</v>
      </c>
      <c r="F29" s="2">
        <v>20000000</v>
      </c>
      <c r="G29" s="2">
        <v>0</v>
      </c>
      <c r="H29" s="17">
        <v>3.4539795131062298E-2</v>
      </c>
      <c r="I29" s="17">
        <v>0</v>
      </c>
      <c r="J29" s="10">
        <f t="shared" si="0"/>
        <v>45473</v>
      </c>
    </row>
    <row r="30" spans="1:10" s="24" customFormat="1" x14ac:dyDescent="0.3">
      <c r="A30" s="1">
        <v>2022</v>
      </c>
      <c r="B30" s="2" t="s">
        <v>70</v>
      </c>
      <c r="C30" s="2">
        <v>3846154</v>
      </c>
      <c r="D30" s="2">
        <v>0</v>
      </c>
      <c r="E30" s="2">
        <v>31037365</v>
      </c>
      <c r="F30" s="2">
        <v>50000000</v>
      </c>
      <c r="G30" s="2">
        <v>17307692</v>
      </c>
      <c r="H30" s="17">
        <v>0.9493782086546444</v>
      </c>
      <c r="I30" s="17">
        <v>-4.0667999803601589</v>
      </c>
      <c r="J30" s="10">
        <f t="shared" si="0"/>
        <v>45473</v>
      </c>
    </row>
    <row r="31" spans="1:10" x14ac:dyDescent="0.3">
      <c r="A31" s="1">
        <v>2020</v>
      </c>
      <c r="B31" s="2" t="s">
        <v>59</v>
      </c>
      <c r="C31" s="2">
        <v>0</v>
      </c>
      <c r="D31" s="2">
        <v>0</v>
      </c>
      <c r="E31" s="2">
        <v>43611345</v>
      </c>
      <c r="F31" s="2">
        <v>35000000</v>
      </c>
      <c r="G31" s="2">
        <v>3661640</v>
      </c>
      <c r="H31" s="17">
        <v>1.4321544877063419</v>
      </c>
      <c r="I31" s="17">
        <v>12.701208463843173</v>
      </c>
      <c r="J31" s="10">
        <f t="shared" si="0"/>
        <v>45473</v>
      </c>
    </row>
    <row r="32" spans="1:10" x14ac:dyDescent="0.3">
      <c r="A32" s="1">
        <v>2016</v>
      </c>
      <c r="B32" s="3" t="s">
        <v>35</v>
      </c>
      <c r="C32" s="2">
        <v>257684</v>
      </c>
      <c r="D32" s="2">
        <v>257684</v>
      </c>
      <c r="E32" s="2">
        <v>160544761</v>
      </c>
      <c r="F32" s="2">
        <v>75000000</v>
      </c>
      <c r="G32" s="2">
        <v>0</v>
      </c>
      <c r="H32" s="17">
        <v>2.0763119952434472</v>
      </c>
      <c r="I32" s="17">
        <v>13.409601561819517</v>
      </c>
      <c r="J32" s="10">
        <f t="shared" si="0"/>
        <v>45473</v>
      </c>
    </row>
    <row r="33" spans="1:10" x14ac:dyDescent="0.3">
      <c r="A33" s="1">
        <v>2011</v>
      </c>
      <c r="B33" s="2" t="s">
        <v>19</v>
      </c>
      <c r="C33" s="2">
        <v>0</v>
      </c>
      <c r="D33" s="2">
        <v>0</v>
      </c>
      <c r="E33" s="2">
        <v>19383</v>
      </c>
      <c r="F33" s="2">
        <v>15000000</v>
      </c>
      <c r="G33" s="2">
        <v>0</v>
      </c>
      <c r="H33" s="17">
        <v>1.5502709574887759</v>
      </c>
      <c r="I33" s="17">
        <v>26.346092343975513</v>
      </c>
      <c r="J33" s="10">
        <f t="shared" si="0"/>
        <v>45473</v>
      </c>
    </row>
    <row r="34" spans="1:10" x14ac:dyDescent="0.3">
      <c r="A34" s="1">
        <v>2023</v>
      </c>
      <c r="B34" s="2" t="s">
        <v>74</v>
      </c>
      <c r="C34" s="2">
        <v>1987694</v>
      </c>
      <c r="D34" s="2">
        <v>83226</v>
      </c>
      <c r="E34" s="2">
        <v>8516232</v>
      </c>
      <c r="F34" s="2">
        <v>40000000</v>
      </c>
      <c r="G34" s="2">
        <v>30324820</v>
      </c>
      <c r="H34" s="17">
        <v>0.89434866510385091</v>
      </c>
      <c r="I34" s="17">
        <v>-14.288733350955896</v>
      </c>
      <c r="J34" s="10">
        <f t="shared" si="0"/>
        <v>45473</v>
      </c>
    </row>
    <row r="35" spans="1:10" x14ac:dyDescent="0.3">
      <c r="A35" s="1">
        <v>2019</v>
      </c>
      <c r="B35" s="2" t="s">
        <v>68</v>
      </c>
      <c r="C35" s="2">
        <v>1594470</v>
      </c>
      <c r="D35" s="2">
        <v>0</v>
      </c>
      <c r="E35" s="2">
        <v>22094047</v>
      </c>
      <c r="F35" s="2">
        <v>35437928</v>
      </c>
      <c r="G35" s="2">
        <v>10782148</v>
      </c>
      <c r="H35" s="17">
        <v>0.90203775771840644</v>
      </c>
      <c r="I35" s="17">
        <v>-4.7973336384784737</v>
      </c>
      <c r="J35" s="10">
        <f t="shared" si="0"/>
        <v>45473</v>
      </c>
    </row>
    <row r="36" spans="1:10" x14ac:dyDescent="0.3">
      <c r="A36" s="1">
        <v>2023</v>
      </c>
      <c r="B36" s="2" t="s">
        <v>76</v>
      </c>
      <c r="C36" s="2"/>
      <c r="D36" s="2"/>
      <c r="E36" s="2">
        <v>0</v>
      </c>
      <c r="F36" s="2">
        <v>50000000</v>
      </c>
      <c r="G36" s="2">
        <v>50000000</v>
      </c>
      <c r="H36" s="17"/>
      <c r="I36" s="17"/>
      <c r="J36" s="10">
        <f t="shared" si="0"/>
        <v>45473</v>
      </c>
    </row>
    <row r="37" spans="1:10" x14ac:dyDescent="0.3">
      <c r="A37" s="1">
        <v>2021</v>
      </c>
      <c r="B37" s="2" t="s">
        <v>63</v>
      </c>
      <c r="C37" s="2">
        <v>0</v>
      </c>
      <c r="D37" s="2">
        <v>62500</v>
      </c>
      <c r="E37" s="2">
        <v>34245159</v>
      </c>
      <c r="F37" s="2">
        <v>50000000</v>
      </c>
      <c r="G37" s="2">
        <v>18500000</v>
      </c>
      <c r="H37" s="17">
        <v>1.1128266812546657</v>
      </c>
      <c r="I37" s="17">
        <v>8.2997311214709981</v>
      </c>
      <c r="J37" s="10">
        <f t="shared" si="0"/>
        <v>45473</v>
      </c>
    </row>
    <row r="38" spans="1:10" x14ac:dyDescent="0.3">
      <c r="A38" s="1">
        <v>2015</v>
      </c>
      <c r="B38" s="3" t="s">
        <v>36</v>
      </c>
      <c r="C38" s="2">
        <v>629225</v>
      </c>
      <c r="D38" s="2">
        <v>629225</v>
      </c>
      <c r="E38" s="2">
        <v>63681401</v>
      </c>
      <c r="F38" s="2">
        <v>50000000</v>
      </c>
      <c r="G38" s="2">
        <v>0</v>
      </c>
      <c r="H38" s="17">
        <v>1.5021187168943722</v>
      </c>
      <c r="I38" s="17">
        <v>6.2220477242724614</v>
      </c>
      <c r="J38" s="10">
        <f t="shared" si="0"/>
        <v>45473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75634359</v>
      </c>
      <c r="F39" s="2">
        <v>50000000</v>
      </c>
      <c r="G39" s="2">
        <v>0</v>
      </c>
      <c r="H39" s="17">
        <v>1.5126871894</v>
      </c>
      <c r="I39" s="17">
        <v>4.9938703232701886</v>
      </c>
      <c r="J39" s="10">
        <f t="shared" si="0"/>
        <v>45473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12238167</v>
      </c>
      <c r="F40" s="2">
        <v>40000000</v>
      </c>
      <c r="G40" s="2">
        <v>750435</v>
      </c>
      <c r="H40" s="17">
        <v>0.99585001199754242</v>
      </c>
      <c r="I40" s="17">
        <v>-6.6618150284691868E-2</v>
      </c>
      <c r="J40" s="10">
        <f t="shared" si="0"/>
        <v>45473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90460</v>
      </c>
      <c r="E41" s="2">
        <v>0</v>
      </c>
      <c r="F41" s="2">
        <v>28531885</v>
      </c>
      <c r="G41" s="2">
        <v>0</v>
      </c>
      <c r="H41" s="17">
        <v>1.4453161341961425</v>
      </c>
      <c r="I41" s="17">
        <v>15.514178371192845</v>
      </c>
      <c r="J41" s="10">
        <f t="shared" si="0"/>
        <v>45473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355202</v>
      </c>
      <c r="F42" s="2">
        <v>30000000</v>
      </c>
      <c r="G42" s="2">
        <v>0</v>
      </c>
      <c r="H42" s="17">
        <v>0.47115240033333333</v>
      </c>
      <c r="I42" s="17">
        <v>-6.7275816468594485</v>
      </c>
      <c r="J42" s="10">
        <f t="shared" si="0"/>
        <v>45473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1315847</v>
      </c>
      <c r="F43" s="2">
        <v>24474342</v>
      </c>
      <c r="G43" s="2">
        <v>0</v>
      </c>
      <c r="H43" s="17">
        <v>1.392810740598027</v>
      </c>
      <c r="I43" s="17">
        <v>8.6416729685793179</v>
      </c>
      <c r="J43" s="10">
        <f t="shared" si="0"/>
        <v>45473</v>
      </c>
    </row>
    <row r="44" spans="1:10" x14ac:dyDescent="0.3">
      <c r="A44" s="1">
        <v>2022</v>
      </c>
      <c r="B44" s="2" t="s">
        <v>72</v>
      </c>
      <c r="C44" s="2">
        <v>1341463</v>
      </c>
      <c r="D44" s="2">
        <v>0</v>
      </c>
      <c r="E44" s="2">
        <v>7623367</v>
      </c>
      <c r="F44" s="2">
        <v>50000000</v>
      </c>
      <c r="G44" s="2">
        <v>40157463</v>
      </c>
      <c r="H44" s="17">
        <v>0.77453272464203082</v>
      </c>
      <c r="I44" s="17">
        <v>-31.385074266799894</v>
      </c>
      <c r="J44" s="10">
        <f t="shared" si="0"/>
        <v>45473</v>
      </c>
    </row>
    <row r="45" spans="1:10" x14ac:dyDescent="0.3">
      <c r="A45" s="1">
        <v>2006</v>
      </c>
      <c r="B45" s="2" t="s">
        <v>24</v>
      </c>
      <c r="C45" s="2">
        <v>0</v>
      </c>
      <c r="D45" s="2">
        <v>0</v>
      </c>
      <c r="E45" s="2">
        <v>490084</v>
      </c>
      <c r="F45" s="2">
        <v>25000000</v>
      </c>
      <c r="G45" s="2">
        <v>0</v>
      </c>
      <c r="H45" s="17">
        <v>0.71361925949976523</v>
      </c>
      <c r="I45" s="17">
        <v>-3.6538187071936457</v>
      </c>
      <c r="J45" s="10">
        <f t="shared" si="0"/>
        <v>45473</v>
      </c>
    </row>
    <row r="46" spans="1:10" x14ac:dyDescent="0.3">
      <c r="A46" s="1">
        <v>2009</v>
      </c>
      <c r="B46" s="2" t="s">
        <v>25</v>
      </c>
      <c r="C46" s="2">
        <v>0</v>
      </c>
      <c r="D46" s="2">
        <v>0</v>
      </c>
      <c r="E46" s="2">
        <v>10078931</v>
      </c>
      <c r="F46" s="2">
        <v>25000000</v>
      </c>
      <c r="G46" s="2">
        <v>609663</v>
      </c>
      <c r="H46" s="17">
        <v>1.6231878976801968</v>
      </c>
      <c r="I46" s="17">
        <v>8.0606796955101636</v>
      </c>
      <c r="J46" s="10">
        <f t="shared" si="0"/>
        <v>45473</v>
      </c>
    </row>
    <row r="47" spans="1:10" x14ac:dyDescent="0.3">
      <c r="A47" s="1">
        <v>2006</v>
      </c>
      <c r="B47" s="2" t="s">
        <v>60</v>
      </c>
      <c r="C47" s="2">
        <v>1724040</v>
      </c>
      <c r="D47" s="2">
        <v>0</v>
      </c>
      <c r="E47" s="2">
        <v>39684961</v>
      </c>
      <c r="F47" s="2">
        <v>50000000</v>
      </c>
      <c r="G47" s="2">
        <v>4087921</v>
      </c>
      <c r="H47" s="17">
        <v>0.86507502742361109</v>
      </c>
      <c r="I47" s="17">
        <v>-7.9050335655032171</v>
      </c>
      <c r="J47" s="10">
        <f t="shared" si="0"/>
        <v>45473</v>
      </c>
    </row>
    <row r="48" spans="1:10" x14ac:dyDescent="0.3">
      <c r="A48" s="1">
        <v>2012</v>
      </c>
      <c r="B48" s="2" t="s">
        <v>77</v>
      </c>
      <c r="C48" s="2">
        <v>918376</v>
      </c>
      <c r="D48" s="2">
        <v>0</v>
      </c>
      <c r="E48" s="2">
        <v>5764315</v>
      </c>
      <c r="F48" s="2">
        <v>50000000</v>
      </c>
      <c r="G48" s="2">
        <v>43795031</v>
      </c>
      <c r="H48" s="17">
        <v>0.93143817479184832</v>
      </c>
      <c r="I48" s="17">
        <v>-9.8851905018009223</v>
      </c>
      <c r="J48" s="10">
        <f t="shared" si="0"/>
        <v>45473</v>
      </c>
    </row>
    <row r="49" spans="1:11" x14ac:dyDescent="0.3">
      <c r="A49" s="1">
        <v>2022</v>
      </c>
      <c r="B49" s="3" t="s">
        <v>66</v>
      </c>
      <c r="C49" s="2">
        <v>0</v>
      </c>
      <c r="D49" s="2">
        <v>733190</v>
      </c>
      <c r="E49" s="2">
        <v>16774153</v>
      </c>
      <c r="F49" s="2">
        <v>35000000</v>
      </c>
      <c r="G49" s="2">
        <v>18509647</v>
      </c>
      <c r="H49" s="17">
        <v>1.1037396742497383</v>
      </c>
      <c r="I49" s="17">
        <v>10.983601291035839</v>
      </c>
      <c r="J49" s="10">
        <f t="shared" si="0"/>
        <v>45473</v>
      </c>
    </row>
    <row r="50" spans="1:11" x14ac:dyDescent="0.3">
      <c r="A50" s="8"/>
      <c r="B50" s="3"/>
      <c r="C50" s="2"/>
      <c r="D50" s="2"/>
      <c r="E50" s="25"/>
      <c r="F50" s="25"/>
      <c r="G50" s="25"/>
      <c r="H50" s="17"/>
      <c r="I50" s="4"/>
      <c r="J50" s="10"/>
    </row>
    <row r="51" spans="1:11" x14ac:dyDescent="0.3">
      <c r="A51" s="8"/>
      <c r="B51" s="3"/>
      <c r="C51" s="25"/>
      <c r="D51" s="25"/>
      <c r="E51" s="25"/>
      <c r="F51" s="25"/>
      <c r="G51" s="25"/>
      <c r="H51" s="17"/>
      <c r="I51" s="4"/>
      <c r="J51" s="10"/>
    </row>
    <row r="52" spans="1:11" x14ac:dyDescent="0.3">
      <c r="A52" s="8"/>
      <c r="B52" s="13" t="s">
        <v>41</v>
      </c>
      <c r="C52" s="9">
        <f>SUM(C4:C49)</f>
        <v>31649528</v>
      </c>
      <c r="D52" s="9">
        <f t="shared" ref="D52:G52" si="1">SUM(D4:D49)</f>
        <v>7532940</v>
      </c>
      <c r="E52" s="9">
        <f t="shared" si="1"/>
        <v>1262015951</v>
      </c>
      <c r="F52" s="9">
        <f t="shared" si="1"/>
        <v>1722844709</v>
      </c>
      <c r="G52" s="9">
        <f t="shared" si="1"/>
        <v>356369319</v>
      </c>
      <c r="H52" s="17"/>
      <c r="I52" s="4"/>
      <c r="J52" s="10"/>
    </row>
    <row r="53" spans="1:11" x14ac:dyDescent="0.3">
      <c r="C53" s="15"/>
      <c r="H53"/>
    </row>
    <row r="54" spans="1:11" x14ac:dyDescent="0.3">
      <c r="A54" s="27" t="s">
        <v>37</v>
      </c>
      <c r="B54" s="27"/>
    </row>
    <row r="55" spans="1:11" x14ac:dyDescent="0.3">
      <c r="A55" s="27" t="s">
        <v>40</v>
      </c>
      <c r="B55" s="27"/>
      <c r="E55"/>
      <c r="H55" s="12"/>
      <c r="I55" s="12"/>
      <c r="J55" s="12"/>
    </row>
    <row r="56" spans="1:11" x14ac:dyDescent="0.3">
      <c r="A56" s="27" t="s">
        <v>42</v>
      </c>
      <c r="B56" s="27"/>
    </row>
    <row r="57" spans="1:11" x14ac:dyDescent="0.3">
      <c r="A57" s="27"/>
      <c r="B57" s="27"/>
    </row>
    <row r="58" spans="1:11" x14ac:dyDescent="0.3">
      <c r="A58" s="19"/>
      <c r="B58" s="19"/>
    </row>
    <row r="59" spans="1:11" x14ac:dyDescent="0.3">
      <c r="K59" s="8"/>
    </row>
    <row r="60" spans="1:11" x14ac:dyDescent="0.3">
      <c r="K60" s="8"/>
    </row>
    <row r="79" spans="4:4" x14ac:dyDescent="0.3">
      <c r="D79" s="7" t="s">
        <v>64</v>
      </c>
    </row>
  </sheetData>
  <sortState xmlns:xlrd2="http://schemas.microsoft.com/office/spreadsheetml/2017/richdata2" ref="A4:J49">
    <sortCondition ref="B4:B49"/>
  </sortState>
  <mergeCells count="3">
    <mergeCell ref="A54:B54"/>
    <mergeCell ref="A55:B55"/>
    <mergeCell ref="A56:B57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4DB9-1BCF-4AC4-840D-D8AEE297B3A2}">
  <dimension ref="A1:J57"/>
  <sheetViews>
    <sheetView workbookViewId="0">
      <pane ySplit="3" topLeftCell="A4" activePane="bottomLeft" state="frozen"/>
      <selection pane="bottomLeft" activeCell="I23" sqref="I23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23.21875" style="7" bestFit="1" customWidth="1"/>
    <col min="12" max="12" width="13.21875" style="7" bestFit="1" customWidth="1"/>
    <col min="13" max="13" width="12.44140625" style="7" bestFit="1" customWidth="1"/>
    <col min="14" max="14" width="12.21875" style="7" bestFit="1" customWidth="1"/>
    <col min="15" max="15" width="13.77734375" style="7" bestFit="1" customWidth="1"/>
    <col min="16" max="16" width="14.21875" style="7" bestFit="1" customWidth="1"/>
    <col min="17" max="17" width="12.44140625" style="7" bestFit="1" customWidth="1"/>
    <col min="18" max="18" width="20.21875" style="7" bestFit="1" customWidth="1"/>
    <col min="19" max="19" width="8.21875" style="7" bestFit="1" customWidth="1"/>
    <col min="20" max="16384" width="9.21875" style="7"/>
  </cols>
  <sheetData>
    <row r="1" spans="1:10" x14ac:dyDescent="0.3">
      <c r="B1"/>
    </row>
    <row r="2" spans="1:10" x14ac:dyDescent="0.3">
      <c r="A2" s="16">
        <v>45382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0</v>
      </c>
      <c r="E4" s="2">
        <v>2722034</v>
      </c>
      <c r="F4" s="2">
        <v>25000000</v>
      </c>
      <c r="G4" s="2">
        <v>0</v>
      </c>
      <c r="H4" s="17">
        <v>1.2863237162622303</v>
      </c>
      <c r="I4" s="4">
        <v>8.186443473551531</v>
      </c>
      <c r="J4" s="10">
        <f t="shared" ref="J4:J49" si="0">+$A$2</f>
        <v>45382</v>
      </c>
    </row>
    <row r="5" spans="1:10" x14ac:dyDescent="0.3">
      <c r="A5" s="1">
        <v>2006</v>
      </c>
      <c r="B5" s="2" t="s">
        <v>39</v>
      </c>
      <c r="C5" s="2">
        <v>0</v>
      </c>
      <c r="D5" s="2">
        <v>0</v>
      </c>
      <c r="E5" s="2">
        <v>217095</v>
      </c>
      <c r="F5" s="2">
        <v>25533001</v>
      </c>
      <c r="G5" s="2">
        <v>1604769</v>
      </c>
      <c r="H5" s="17">
        <v>0.53516699492046971</v>
      </c>
      <c r="I5" s="4">
        <v>-8.9607618796749833</v>
      </c>
      <c r="J5" s="10">
        <f t="shared" si="0"/>
        <v>45382</v>
      </c>
    </row>
    <row r="6" spans="1:10" x14ac:dyDescent="0.3">
      <c r="A6" s="1">
        <v>2017</v>
      </c>
      <c r="B6" s="3" t="s">
        <v>44</v>
      </c>
      <c r="C6" s="2">
        <v>0</v>
      </c>
      <c r="D6" s="2">
        <v>0</v>
      </c>
      <c r="E6" s="2">
        <v>26622340</v>
      </c>
      <c r="F6" s="2">
        <v>20000000</v>
      </c>
      <c r="G6" s="2">
        <v>2015220</v>
      </c>
      <c r="H6" s="17">
        <v>1.7869449907586092</v>
      </c>
      <c r="I6" s="4">
        <v>11.489856868897741</v>
      </c>
      <c r="J6" s="10">
        <f t="shared" si="0"/>
        <v>45382</v>
      </c>
    </row>
    <row r="7" spans="1:10" x14ac:dyDescent="0.3">
      <c r="A7" s="1">
        <v>2019</v>
      </c>
      <c r="B7" s="3" t="s">
        <v>54</v>
      </c>
      <c r="C7" s="2">
        <v>2187500</v>
      </c>
      <c r="D7" s="2">
        <v>0</v>
      </c>
      <c r="E7" s="2">
        <v>32967485</v>
      </c>
      <c r="F7" s="2">
        <v>35000000</v>
      </c>
      <c r="G7" s="2">
        <v>5818750</v>
      </c>
      <c r="H7" s="17">
        <v>1.1297489082852858</v>
      </c>
      <c r="I7" s="4">
        <v>5.0145592675184592</v>
      </c>
      <c r="J7" s="10">
        <f t="shared" si="0"/>
        <v>45382</v>
      </c>
    </row>
    <row r="8" spans="1:10" x14ac:dyDescent="0.3">
      <c r="A8" s="1">
        <v>2015</v>
      </c>
      <c r="B8" s="3" t="s">
        <v>34</v>
      </c>
      <c r="C8" s="2">
        <v>0</v>
      </c>
      <c r="D8" s="2">
        <v>88519</v>
      </c>
      <c r="E8" s="2">
        <v>13653248</v>
      </c>
      <c r="F8" s="2">
        <v>20000000</v>
      </c>
      <c r="G8" s="2">
        <v>0</v>
      </c>
      <c r="H8" s="17">
        <v>1.50833375</v>
      </c>
      <c r="I8" s="26">
        <v>6.6235336807792144</v>
      </c>
      <c r="J8" s="10">
        <f t="shared" si="0"/>
        <v>45382</v>
      </c>
    </row>
    <row r="9" spans="1:10" x14ac:dyDescent="0.3">
      <c r="A9" s="1">
        <v>2012</v>
      </c>
      <c r="B9" s="2" t="s">
        <v>10</v>
      </c>
      <c r="C9" s="2">
        <v>0</v>
      </c>
      <c r="D9" s="2">
        <v>0</v>
      </c>
      <c r="E9" s="2">
        <v>16930230</v>
      </c>
      <c r="F9" s="2">
        <v>20000000</v>
      </c>
      <c r="G9" s="2">
        <v>1359113</v>
      </c>
      <c r="H9" s="17">
        <v>1.4692883401914072</v>
      </c>
      <c r="I9" s="4">
        <v>8.784619884158662</v>
      </c>
      <c r="J9" s="10">
        <f t="shared" si="0"/>
        <v>45382</v>
      </c>
    </row>
    <row r="10" spans="1:10" x14ac:dyDescent="0.3">
      <c r="A10" s="1">
        <v>2019</v>
      </c>
      <c r="B10" s="2" t="s">
        <v>58</v>
      </c>
      <c r="C10" s="2">
        <v>618450</v>
      </c>
      <c r="D10" s="2">
        <v>93116</v>
      </c>
      <c r="E10" s="2">
        <v>11467757</v>
      </c>
      <c r="F10" s="2">
        <v>20000000</v>
      </c>
      <c r="G10" s="2">
        <v>7626450</v>
      </c>
      <c r="H10" s="17">
        <v>1.1899793602955528</v>
      </c>
      <c r="I10" s="4">
        <v>9.9849874361350288</v>
      </c>
      <c r="J10" s="10">
        <f t="shared" si="0"/>
        <v>45382</v>
      </c>
    </row>
    <row r="11" spans="1:10" x14ac:dyDescent="0.3">
      <c r="A11" s="1">
        <v>2021</v>
      </c>
      <c r="B11" s="2" t="s">
        <v>69</v>
      </c>
      <c r="C11" s="2">
        <v>1335736</v>
      </c>
      <c r="D11" s="2">
        <v>467942</v>
      </c>
      <c r="E11" s="2">
        <v>32818057</v>
      </c>
      <c r="F11" s="2">
        <v>50000000</v>
      </c>
      <c r="G11" s="2">
        <v>18739821</v>
      </c>
      <c r="H11" s="17">
        <v>1.0462013705722526</v>
      </c>
      <c r="I11" s="4">
        <v>4.5829312930072863</v>
      </c>
      <c r="J11" s="10">
        <f t="shared" si="0"/>
        <v>45382</v>
      </c>
    </row>
    <row r="12" spans="1:10" x14ac:dyDescent="0.3">
      <c r="A12" s="1">
        <v>2005</v>
      </c>
      <c r="B12" s="2" t="s">
        <v>11</v>
      </c>
      <c r="C12" s="2">
        <v>0</v>
      </c>
      <c r="D12" s="2">
        <v>0</v>
      </c>
      <c r="E12" s="2">
        <v>58264</v>
      </c>
      <c r="F12" s="2">
        <v>10000000</v>
      </c>
      <c r="G12" s="2">
        <v>0</v>
      </c>
      <c r="H12" s="17">
        <v>4.7025864410017455</v>
      </c>
      <c r="I12" s="4">
        <v>79.636868147350242</v>
      </c>
      <c r="J12" s="10">
        <f t="shared" si="0"/>
        <v>45382</v>
      </c>
    </row>
    <row r="13" spans="1:10" x14ac:dyDescent="0.3">
      <c r="A13" s="1">
        <v>2006</v>
      </c>
      <c r="B13" s="2" t="s">
        <v>48</v>
      </c>
      <c r="C13" s="2">
        <v>0</v>
      </c>
      <c r="D13" s="2">
        <v>0</v>
      </c>
      <c r="E13" s="2">
        <v>76166</v>
      </c>
      <c r="F13" s="2">
        <v>30000000</v>
      </c>
      <c r="G13" s="2">
        <v>33153</v>
      </c>
      <c r="H13" s="17">
        <v>1.2213144743069455</v>
      </c>
      <c r="I13" s="4">
        <v>3.0413313626197702</v>
      </c>
      <c r="J13" s="10">
        <f t="shared" si="0"/>
        <v>45382</v>
      </c>
    </row>
    <row r="14" spans="1:10" x14ac:dyDescent="0.3">
      <c r="A14" s="1">
        <v>2020</v>
      </c>
      <c r="B14" s="2" t="s">
        <v>61</v>
      </c>
      <c r="C14" s="2">
        <v>0</v>
      </c>
      <c r="D14" s="2">
        <v>0</v>
      </c>
      <c r="E14" s="2">
        <v>38522272</v>
      </c>
      <c r="F14" s="2">
        <v>40000000</v>
      </c>
      <c r="G14" s="2">
        <v>11721327</v>
      </c>
      <c r="H14" s="17">
        <v>1.3540717982386206</v>
      </c>
      <c r="I14" s="17">
        <v>13.330003677287582</v>
      </c>
      <c r="J14" s="10">
        <f t="shared" si="0"/>
        <v>45382</v>
      </c>
    </row>
    <row r="15" spans="1:10" x14ac:dyDescent="0.3">
      <c r="A15" s="1">
        <v>2007</v>
      </c>
      <c r="B15" s="2" t="s">
        <v>13</v>
      </c>
      <c r="C15" s="2">
        <v>0</v>
      </c>
      <c r="D15" s="2">
        <v>0</v>
      </c>
      <c r="E15" s="2">
        <v>3818122</v>
      </c>
      <c r="F15" s="2">
        <v>15000000</v>
      </c>
      <c r="G15" s="2">
        <v>0</v>
      </c>
      <c r="H15" s="17">
        <v>1.5065238207986551</v>
      </c>
      <c r="I15" s="4">
        <v>7.216961525634269</v>
      </c>
      <c r="J15" s="10">
        <f t="shared" si="0"/>
        <v>45382</v>
      </c>
    </row>
    <row r="16" spans="1:10" x14ac:dyDescent="0.3">
      <c r="A16" s="1">
        <v>2012</v>
      </c>
      <c r="B16" s="3" t="s">
        <v>2</v>
      </c>
      <c r="C16" s="2">
        <v>0</v>
      </c>
      <c r="D16" s="2">
        <v>0</v>
      </c>
      <c r="E16" s="2">
        <v>12967271</v>
      </c>
      <c r="F16" s="2">
        <v>25000000</v>
      </c>
      <c r="G16" s="2">
        <v>0</v>
      </c>
      <c r="H16" s="17">
        <v>1.2160708596000001</v>
      </c>
      <c r="I16" s="26">
        <v>2.4096045800175325</v>
      </c>
      <c r="J16" s="10">
        <f t="shared" si="0"/>
        <v>45382</v>
      </c>
    </row>
    <row r="17" spans="1:10" x14ac:dyDescent="0.3">
      <c r="A17" s="1">
        <v>2022</v>
      </c>
      <c r="B17" s="3" t="s">
        <v>71</v>
      </c>
      <c r="C17" s="2">
        <v>762956</v>
      </c>
      <c r="D17" s="2">
        <v>694162</v>
      </c>
      <c r="E17" s="2">
        <v>69197149</v>
      </c>
      <c r="F17" s="2">
        <v>100000000</v>
      </c>
      <c r="G17" s="2">
        <v>0</v>
      </c>
      <c r="H17" s="17">
        <v>0.7127859884666391</v>
      </c>
      <c r="I17" s="26">
        <v>-19.809927924622283</v>
      </c>
      <c r="J17" s="10">
        <f t="shared" si="0"/>
        <v>45382</v>
      </c>
    </row>
    <row r="18" spans="1:10" x14ac:dyDescent="0.3">
      <c r="A18" s="1">
        <v>2011</v>
      </c>
      <c r="B18" s="3" t="s">
        <v>7</v>
      </c>
      <c r="C18" s="2">
        <v>0</v>
      </c>
      <c r="D18" s="2">
        <v>0</v>
      </c>
      <c r="E18" s="2">
        <v>19516</v>
      </c>
      <c r="F18" s="2">
        <v>25000000</v>
      </c>
      <c r="G18" s="2">
        <v>0</v>
      </c>
      <c r="H18" s="17">
        <v>2.3524241833635546</v>
      </c>
      <c r="I18" s="4">
        <v>21.550221268644854</v>
      </c>
      <c r="J18" s="10">
        <f t="shared" si="0"/>
        <v>45382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4016530</v>
      </c>
      <c r="F19" s="2">
        <v>25000000</v>
      </c>
      <c r="G19" s="2">
        <v>518518</v>
      </c>
      <c r="H19" s="17">
        <v>1.1732391702738338</v>
      </c>
      <c r="I19" s="4">
        <v>4.9131503625619466</v>
      </c>
      <c r="J19" s="10">
        <f t="shared" si="0"/>
        <v>45382</v>
      </c>
    </row>
    <row r="20" spans="1:10" x14ac:dyDescent="0.3">
      <c r="A20" s="1">
        <v>2022</v>
      </c>
      <c r="B20" s="2" t="s">
        <v>73</v>
      </c>
      <c r="C20" s="2">
        <v>0</v>
      </c>
      <c r="D20" s="2">
        <v>0</v>
      </c>
      <c r="E20" s="2">
        <v>6178507</v>
      </c>
      <c r="F20" s="2">
        <v>75000000</v>
      </c>
      <c r="G20" s="2">
        <v>67500000</v>
      </c>
      <c r="H20" s="17">
        <v>0.82380098192000006</v>
      </c>
      <c r="I20" s="4">
        <v>-17.767615792551915</v>
      </c>
      <c r="J20" s="10">
        <f t="shared" si="0"/>
        <v>45382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15115029</v>
      </c>
      <c r="F21" s="2">
        <v>20000000</v>
      </c>
      <c r="G21" s="2">
        <v>0</v>
      </c>
      <c r="H21" s="17">
        <v>1.1371497144451039</v>
      </c>
      <c r="I21" s="4">
        <v>2.3535609485126674</v>
      </c>
      <c r="J21" s="10">
        <f t="shared" si="0"/>
        <v>45382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1645371</v>
      </c>
      <c r="E22" s="2">
        <v>33505917</v>
      </c>
      <c r="F22" s="2">
        <v>40000000</v>
      </c>
      <c r="G22" s="2">
        <v>13004500</v>
      </c>
      <c r="H22" s="17">
        <v>1.3153101567750218</v>
      </c>
      <c r="I22" s="4">
        <v>15.736501035198437</v>
      </c>
      <c r="J22" s="10">
        <f t="shared" si="0"/>
        <v>45382</v>
      </c>
    </row>
    <row r="23" spans="1:10" x14ac:dyDescent="0.3">
      <c r="A23" s="1">
        <v>2012</v>
      </c>
      <c r="B23" s="2" t="s">
        <v>6</v>
      </c>
      <c r="C23" s="2">
        <v>0</v>
      </c>
      <c r="D23" s="2">
        <v>0</v>
      </c>
      <c r="E23" s="2">
        <v>19802512</v>
      </c>
      <c r="F23" s="2">
        <v>20000000</v>
      </c>
      <c r="G23" s="2">
        <v>1398149</v>
      </c>
      <c r="H23" s="17">
        <v>1.4789930346168163</v>
      </c>
      <c r="I23" s="17">
        <v>4.4910055623665013</v>
      </c>
      <c r="J23" s="10">
        <f t="shared" si="0"/>
        <v>45382</v>
      </c>
    </row>
    <row r="24" spans="1:10" x14ac:dyDescent="0.3">
      <c r="A24" s="1">
        <v>2018</v>
      </c>
      <c r="B24" s="2" t="s">
        <v>45</v>
      </c>
      <c r="C24" s="2">
        <v>299993</v>
      </c>
      <c r="D24" s="2">
        <v>9391</v>
      </c>
      <c r="E24" s="2">
        <v>15045457</v>
      </c>
      <c r="F24" s="2">
        <v>25000000</v>
      </c>
      <c r="G24" s="2">
        <v>2829893</v>
      </c>
      <c r="H24" s="17">
        <v>1.0215062665559758</v>
      </c>
      <c r="I24" s="4">
        <v>0.58884040554421091</v>
      </c>
      <c r="J24" s="10">
        <f t="shared" si="0"/>
        <v>45382</v>
      </c>
    </row>
    <row r="25" spans="1:10" x14ac:dyDescent="0.3">
      <c r="A25" s="1">
        <v>2004</v>
      </c>
      <c r="B25" s="3" t="s">
        <v>3</v>
      </c>
      <c r="C25" s="2">
        <v>182766</v>
      </c>
      <c r="D25" s="2">
        <v>1525034</v>
      </c>
      <c r="E25" s="2">
        <v>195509893</v>
      </c>
      <c r="F25" s="2">
        <v>63867553</v>
      </c>
      <c r="G25" s="2">
        <v>0</v>
      </c>
      <c r="H25" s="17">
        <v>2.0406502846814623</v>
      </c>
      <c r="I25" s="26">
        <v>6.4422444428968495</v>
      </c>
      <c r="J25" s="10">
        <f t="shared" si="0"/>
        <v>45382</v>
      </c>
    </row>
    <row r="26" spans="1:10" x14ac:dyDescent="0.3">
      <c r="A26" s="1">
        <v>2015</v>
      </c>
      <c r="B26" s="3" t="s">
        <v>4</v>
      </c>
      <c r="C26" s="2">
        <v>21070</v>
      </c>
      <c r="D26" s="2">
        <v>44701</v>
      </c>
      <c r="E26" s="2">
        <v>13414143</v>
      </c>
      <c r="F26" s="2">
        <v>50000000</v>
      </c>
      <c r="G26" s="2">
        <v>0</v>
      </c>
      <c r="H26" s="17">
        <v>0.79756120182849377</v>
      </c>
      <c r="I26" s="26">
        <v>-5.2685577597424871</v>
      </c>
      <c r="J26" s="10">
        <f t="shared" si="0"/>
        <v>45382</v>
      </c>
    </row>
    <row r="27" spans="1:10" x14ac:dyDescent="0.3">
      <c r="A27" s="1">
        <v>2005</v>
      </c>
      <c r="B27" s="3" t="s">
        <v>5</v>
      </c>
      <c r="C27" s="2">
        <v>0</v>
      </c>
      <c r="D27" s="2">
        <v>234</v>
      </c>
      <c r="E27" s="2">
        <v>71133787</v>
      </c>
      <c r="F27" s="2">
        <v>30000000</v>
      </c>
      <c r="G27" s="2">
        <v>0</v>
      </c>
      <c r="H27" s="17">
        <v>2.4322560088964389</v>
      </c>
      <c r="I27" s="26">
        <v>5.0825026226263947</v>
      </c>
      <c r="J27" s="10">
        <f t="shared" si="0"/>
        <v>45382</v>
      </c>
    </row>
    <row r="28" spans="1:10" x14ac:dyDescent="0.3">
      <c r="A28" s="1">
        <v>2019</v>
      </c>
      <c r="B28" s="3" t="s">
        <v>56</v>
      </c>
      <c r="C28" s="2">
        <v>25689917</v>
      </c>
      <c r="D28" s="2">
        <v>689917</v>
      </c>
      <c r="E28" s="2">
        <v>90720365</v>
      </c>
      <c r="F28" s="2">
        <v>60000000</v>
      </c>
      <c r="G28" s="2">
        <v>0</v>
      </c>
      <c r="H28" s="17">
        <v>1.1146634522779086</v>
      </c>
      <c r="I28" s="26">
        <v>4.6964280844046025</v>
      </c>
      <c r="J28" s="10">
        <f t="shared" si="0"/>
        <v>45382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-3129005</v>
      </c>
      <c r="F29" s="2">
        <v>20000000</v>
      </c>
      <c r="G29" s="2">
        <v>0</v>
      </c>
      <c r="H29" s="17">
        <v>3.6638004274149427E-2</v>
      </c>
      <c r="I29" s="17">
        <v>0</v>
      </c>
      <c r="J29" s="10">
        <f t="shared" si="0"/>
        <v>45382</v>
      </c>
    </row>
    <row r="30" spans="1:10" x14ac:dyDescent="0.3">
      <c r="A30" s="1">
        <v>2021</v>
      </c>
      <c r="B30" s="2" t="s">
        <v>70</v>
      </c>
      <c r="C30" s="2">
        <v>0</v>
      </c>
      <c r="D30" s="2">
        <v>0</v>
      </c>
      <c r="E30" s="2">
        <v>26276547</v>
      </c>
      <c r="F30" s="2">
        <v>50000000</v>
      </c>
      <c r="G30" s="2">
        <v>21153846</v>
      </c>
      <c r="H30" s="17">
        <v>0.9109202820736394</v>
      </c>
      <c r="I30" s="4">
        <v>-7.8532093824290499</v>
      </c>
      <c r="J30" s="10">
        <f t="shared" si="0"/>
        <v>45382</v>
      </c>
    </row>
    <row r="31" spans="1:10" x14ac:dyDescent="0.3">
      <c r="A31" s="1">
        <v>2020</v>
      </c>
      <c r="B31" s="2" t="s">
        <v>59</v>
      </c>
      <c r="C31" s="2">
        <v>659755</v>
      </c>
      <c r="D31" s="2">
        <v>0</v>
      </c>
      <c r="E31" s="2">
        <v>43354539</v>
      </c>
      <c r="F31" s="2">
        <v>35000000</v>
      </c>
      <c r="G31" s="2">
        <v>3661640</v>
      </c>
      <c r="H31" s="17">
        <v>1.4239598760599088</v>
      </c>
      <c r="I31" s="4">
        <v>13.630000943683807</v>
      </c>
      <c r="J31" s="10">
        <f t="shared" si="0"/>
        <v>45382</v>
      </c>
    </row>
    <row r="32" spans="1:10" x14ac:dyDescent="0.3">
      <c r="A32" s="1">
        <v>2016</v>
      </c>
      <c r="B32" s="3" t="s">
        <v>35</v>
      </c>
      <c r="C32" s="2">
        <v>244895</v>
      </c>
      <c r="D32" s="2">
        <v>244895</v>
      </c>
      <c r="E32" s="2">
        <v>161623421</v>
      </c>
      <c r="F32" s="2">
        <v>75000000</v>
      </c>
      <c r="G32" s="2">
        <v>0</v>
      </c>
      <c r="H32" s="17">
        <v>2.0917461546690586</v>
      </c>
      <c r="I32" s="26">
        <v>14.009793392110481</v>
      </c>
      <c r="J32" s="10">
        <f t="shared" si="0"/>
        <v>45382</v>
      </c>
    </row>
    <row r="33" spans="1:10" x14ac:dyDescent="0.3">
      <c r="A33" s="1">
        <v>2011</v>
      </c>
      <c r="B33" s="2" t="s">
        <v>19</v>
      </c>
      <c r="C33" s="2">
        <v>0</v>
      </c>
      <c r="D33" s="2">
        <v>0</v>
      </c>
      <c r="E33" s="2">
        <v>19966</v>
      </c>
      <c r="F33" s="2">
        <v>15000000</v>
      </c>
      <c r="G33" s="2">
        <v>0</v>
      </c>
      <c r="H33" s="17">
        <v>1.5503148201913304</v>
      </c>
      <c r="I33" s="4">
        <v>26.346745645180114</v>
      </c>
      <c r="J33" s="10">
        <f t="shared" si="0"/>
        <v>45382</v>
      </c>
    </row>
    <row r="34" spans="1:10" x14ac:dyDescent="0.3">
      <c r="A34" s="1">
        <v>2023</v>
      </c>
      <c r="B34" s="2" t="s">
        <v>74</v>
      </c>
      <c r="C34" s="2">
        <v>1740382</v>
      </c>
      <c r="D34" s="2">
        <v>0</v>
      </c>
      <c r="E34" s="2">
        <v>7243636</v>
      </c>
      <c r="F34" s="2">
        <v>40000000</v>
      </c>
      <c r="G34" s="2">
        <v>31805892</v>
      </c>
      <c r="H34" s="17">
        <v>0.8840053847518119</v>
      </c>
      <c r="I34" s="4">
        <v>-16.086384023936617</v>
      </c>
      <c r="J34" s="10">
        <f t="shared" si="0"/>
        <v>45382</v>
      </c>
    </row>
    <row r="35" spans="1:10" x14ac:dyDescent="0.3">
      <c r="A35" s="1">
        <v>2019</v>
      </c>
      <c r="B35" s="2" t="s">
        <v>68</v>
      </c>
      <c r="C35" s="2">
        <v>0</v>
      </c>
      <c r="D35" s="2">
        <v>0</v>
      </c>
      <c r="E35" s="2">
        <v>20492177</v>
      </c>
      <c r="F35" s="2">
        <v>35437928</v>
      </c>
      <c r="G35" s="2">
        <v>12475422</v>
      </c>
      <c r="H35" s="17">
        <v>0.8948934566692438</v>
      </c>
      <c r="I35" s="4">
        <v>-5.4511632618912786</v>
      </c>
      <c r="J35" s="10">
        <f t="shared" si="0"/>
        <v>45382</v>
      </c>
    </row>
    <row r="36" spans="1:10" x14ac:dyDescent="0.3">
      <c r="A36" s="1">
        <v>2023</v>
      </c>
      <c r="B36" s="2" t="s">
        <v>76</v>
      </c>
      <c r="C36" s="2">
        <v>0</v>
      </c>
      <c r="D36" s="2">
        <v>0</v>
      </c>
      <c r="E36" s="2">
        <v>0</v>
      </c>
      <c r="F36" s="2">
        <v>50000000</v>
      </c>
      <c r="G36" s="2">
        <v>50000000</v>
      </c>
      <c r="H36" s="17" t="s">
        <v>62</v>
      </c>
      <c r="I36" s="17" t="s">
        <v>62</v>
      </c>
      <c r="J36" s="10">
        <f t="shared" si="0"/>
        <v>45382</v>
      </c>
    </row>
    <row r="37" spans="1:10" x14ac:dyDescent="0.3">
      <c r="A37" s="1">
        <v>2021</v>
      </c>
      <c r="B37" s="2" t="s">
        <v>63</v>
      </c>
      <c r="C37" s="2">
        <v>2500000</v>
      </c>
      <c r="D37" s="2">
        <v>62500</v>
      </c>
      <c r="E37" s="2">
        <v>33830129</v>
      </c>
      <c r="F37" s="2">
        <v>50000000</v>
      </c>
      <c r="G37" s="2">
        <v>18500000</v>
      </c>
      <c r="H37" s="17">
        <v>1.0992505057269666</v>
      </c>
      <c r="I37" s="4">
        <v>8.7848892013709268</v>
      </c>
      <c r="J37" s="10">
        <f t="shared" si="0"/>
        <v>45382</v>
      </c>
    </row>
    <row r="38" spans="1:10" x14ac:dyDescent="0.3">
      <c r="A38" s="1">
        <v>2015</v>
      </c>
      <c r="B38" s="3" t="s">
        <v>36</v>
      </c>
      <c r="C38" s="2">
        <v>638896</v>
      </c>
      <c r="D38" s="2">
        <v>638896</v>
      </c>
      <c r="E38" s="2">
        <v>63794589</v>
      </c>
      <c r="F38" s="2">
        <v>50000000</v>
      </c>
      <c r="G38" s="2">
        <v>0</v>
      </c>
      <c r="H38" s="17">
        <v>1.5099638656646952</v>
      </c>
      <c r="I38" s="26">
        <v>6.419312931926946</v>
      </c>
      <c r="J38" s="10">
        <f t="shared" si="0"/>
        <v>45382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76312600</v>
      </c>
      <c r="F39" s="2">
        <v>50000000</v>
      </c>
      <c r="G39" s="2">
        <v>0</v>
      </c>
      <c r="H39" s="17">
        <v>1.5262519915999999</v>
      </c>
      <c r="I39" s="26">
        <v>5.262518174189279</v>
      </c>
      <c r="J39" s="10">
        <f t="shared" si="0"/>
        <v>45382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13290726</v>
      </c>
      <c r="F40" s="2">
        <v>40000000</v>
      </c>
      <c r="G40" s="2">
        <v>750435</v>
      </c>
      <c r="H40" s="17">
        <v>1.015605388971925</v>
      </c>
      <c r="I40" s="4">
        <v>0.24683952440880397</v>
      </c>
      <c r="J40" s="10">
        <f t="shared" si="0"/>
        <v>45382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89884</v>
      </c>
      <c r="F41" s="2">
        <v>28531885</v>
      </c>
      <c r="G41" s="2">
        <v>1198544</v>
      </c>
      <c r="H41" s="17">
        <v>1.4452956658240741</v>
      </c>
      <c r="I41" s="4">
        <v>15.514025656181808</v>
      </c>
      <c r="J41" s="10">
        <f t="shared" si="0"/>
        <v>45382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352799</v>
      </c>
      <c r="F42" s="2">
        <v>30000000</v>
      </c>
      <c r="G42" s="2">
        <v>0</v>
      </c>
      <c r="H42" s="17">
        <v>0.4710723003333333</v>
      </c>
      <c r="I42" s="4">
        <v>-6.7347967197130316</v>
      </c>
      <c r="J42" s="10">
        <f t="shared" si="0"/>
        <v>45382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1293501</v>
      </c>
      <c r="F43" s="2">
        <v>24474342</v>
      </c>
      <c r="G43" s="2">
        <v>0</v>
      </c>
      <c r="H43" s="17">
        <v>1.3918980296045771</v>
      </c>
      <c r="I43" s="4">
        <v>8.6439698748385965</v>
      </c>
      <c r="J43" s="10">
        <f t="shared" si="0"/>
        <v>45382</v>
      </c>
    </row>
    <row r="44" spans="1:10" x14ac:dyDescent="0.3">
      <c r="A44" s="1">
        <v>2021</v>
      </c>
      <c r="B44" s="2" t="s">
        <v>72</v>
      </c>
      <c r="C44" s="2">
        <v>4400884</v>
      </c>
      <c r="D44" s="2">
        <v>0</v>
      </c>
      <c r="E44" s="2">
        <v>6648810</v>
      </c>
      <c r="F44" s="2">
        <v>50000000</v>
      </c>
      <c r="G44" s="2">
        <v>41498926</v>
      </c>
      <c r="H44" s="17">
        <v>0.78211411875722991</v>
      </c>
      <c r="I44" s="4">
        <v>-38.847968472017335</v>
      </c>
      <c r="J44" s="10">
        <f t="shared" si="0"/>
        <v>45382</v>
      </c>
    </row>
    <row r="45" spans="1:10" x14ac:dyDescent="0.3">
      <c r="A45" s="1">
        <v>2006</v>
      </c>
      <c r="B45" s="2" t="s">
        <v>24</v>
      </c>
      <c r="C45" s="2">
        <v>0</v>
      </c>
      <c r="D45" s="2">
        <v>0</v>
      </c>
      <c r="E45" s="2">
        <v>497684</v>
      </c>
      <c r="F45" s="2">
        <v>25000000</v>
      </c>
      <c r="G45" s="2">
        <v>0</v>
      </c>
      <c r="H45" s="17">
        <v>0.71392325949100999</v>
      </c>
      <c r="I45" s="4">
        <v>-3.6514512052438941</v>
      </c>
      <c r="J45" s="10">
        <f t="shared" si="0"/>
        <v>45382</v>
      </c>
    </row>
    <row r="46" spans="1:10" x14ac:dyDescent="0.3">
      <c r="A46" s="1">
        <v>2009</v>
      </c>
      <c r="B46" s="2" t="s">
        <v>25</v>
      </c>
      <c r="C46" s="2">
        <v>0</v>
      </c>
      <c r="D46" s="2">
        <v>0</v>
      </c>
      <c r="E46" s="2">
        <v>10513569</v>
      </c>
      <c r="F46" s="2">
        <v>25000000</v>
      </c>
      <c r="G46" s="2">
        <v>1884390</v>
      </c>
      <c r="H46" s="17">
        <v>1.6427997859034709</v>
      </c>
      <c r="I46" s="4">
        <v>8.2541445795228938</v>
      </c>
      <c r="J46" s="10">
        <f t="shared" si="0"/>
        <v>45382</v>
      </c>
    </row>
    <row r="47" spans="1:10" x14ac:dyDescent="0.3">
      <c r="A47" s="1">
        <v>2020</v>
      </c>
      <c r="B47" s="2" t="s">
        <v>60</v>
      </c>
      <c r="C47" s="2">
        <v>420128</v>
      </c>
      <c r="D47" s="2">
        <v>0</v>
      </c>
      <c r="E47" s="2">
        <v>39391632</v>
      </c>
      <c r="F47" s="2">
        <v>50000000</v>
      </c>
      <c r="G47" s="2">
        <v>5811961</v>
      </c>
      <c r="H47" s="17">
        <v>0.89218858524135913</v>
      </c>
      <c r="I47" s="4">
        <v>-6.9545906951237306</v>
      </c>
      <c r="J47" s="10">
        <f t="shared" si="0"/>
        <v>45382</v>
      </c>
    </row>
    <row r="48" spans="1:10" x14ac:dyDescent="0.3">
      <c r="A48" s="1">
        <v>2023</v>
      </c>
      <c r="B48" s="2" t="s">
        <v>77</v>
      </c>
      <c r="C48" s="2">
        <v>2250787</v>
      </c>
      <c r="D48" s="2">
        <v>0</v>
      </c>
      <c r="E48" s="2">
        <v>4731379</v>
      </c>
      <c r="F48" s="2">
        <v>50000000</v>
      </c>
      <c r="G48" s="2">
        <v>44713407</v>
      </c>
      <c r="H48" s="17">
        <v>0.89497697288215683</v>
      </c>
      <c r="I48" s="4">
        <v>-16.472222289079852</v>
      </c>
      <c r="J48" s="10">
        <f t="shared" si="0"/>
        <v>45382</v>
      </c>
    </row>
    <row r="49" spans="1:10" x14ac:dyDescent="0.3">
      <c r="A49" s="1">
        <v>2022</v>
      </c>
      <c r="B49" s="2" t="s">
        <v>66</v>
      </c>
      <c r="C49" s="2">
        <v>686275</v>
      </c>
      <c r="D49" s="2">
        <v>304156</v>
      </c>
      <c r="E49" s="2">
        <v>17082208</v>
      </c>
      <c r="F49" s="2">
        <v>35000000</v>
      </c>
      <c r="G49" s="2">
        <v>18509647</v>
      </c>
      <c r="H49" s="17">
        <v>1.0800953054415636</v>
      </c>
      <c r="I49" s="4">
        <v>11.128890754164299</v>
      </c>
      <c r="J49" s="10">
        <f t="shared" si="0"/>
        <v>45382</v>
      </c>
    </row>
    <row r="50" spans="1:10" x14ac:dyDescent="0.3">
      <c r="H50" s="17"/>
      <c r="I50" s="4"/>
      <c r="J50" s="10"/>
    </row>
    <row r="51" spans="1:10" x14ac:dyDescent="0.3">
      <c r="A51" s="8"/>
      <c r="B51" s="13" t="s">
        <v>41</v>
      </c>
      <c r="C51" s="9">
        <f>SUM(C4:C49)</f>
        <v>44640390</v>
      </c>
      <c r="D51" s="9">
        <f>SUM(D4:D49)</f>
        <v>6508834</v>
      </c>
      <c r="E51" s="9">
        <f>SUM(E4:E49)</f>
        <v>1250209937</v>
      </c>
      <c r="F51" s="9">
        <f>SUM(F4:F49)</f>
        <v>1697844709</v>
      </c>
      <c r="G51" s="9">
        <f>SUM(G4:G49)</f>
        <v>386133773</v>
      </c>
      <c r="H51" s="17"/>
      <c r="I51" s="4"/>
      <c r="J51" s="10">
        <f t="shared" ref="J51" si="1">+$A$2</f>
        <v>45382</v>
      </c>
    </row>
    <row r="52" spans="1:10" x14ac:dyDescent="0.3">
      <c r="C52" s="15"/>
      <c r="H52"/>
    </row>
    <row r="53" spans="1:10" ht="15" customHeight="1" x14ac:dyDescent="0.3">
      <c r="A53" s="27" t="s">
        <v>37</v>
      </c>
      <c r="B53" s="27"/>
    </row>
    <row r="54" spans="1:10" ht="15" customHeight="1" x14ac:dyDescent="0.3">
      <c r="A54" s="27" t="s">
        <v>40</v>
      </c>
      <c r="B54" s="27"/>
      <c r="E54"/>
      <c r="H54" s="12"/>
      <c r="I54" s="12"/>
      <c r="J54" s="12"/>
    </row>
    <row r="55" spans="1:10" ht="15" customHeight="1" x14ac:dyDescent="0.3">
      <c r="A55" s="27" t="s">
        <v>42</v>
      </c>
      <c r="B55" s="27"/>
    </row>
    <row r="56" spans="1:10" x14ac:dyDescent="0.3">
      <c r="A56" s="27"/>
      <c r="B56" s="27"/>
    </row>
    <row r="57" spans="1:10" x14ac:dyDescent="0.3">
      <c r="A57" s="19"/>
      <c r="B57" s="19"/>
    </row>
  </sheetData>
  <sortState xmlns:xlrd2="http://schemas.microsoft.com/office/spreadsheetml/2017/richdata2" ref="A4:J49">
    <sortCondition ref="B4:B49"/>
  </sortState>
  <mergeCells count="3">
    <mergeCell ref="A53:B53"/>
    <mergeCell ref="A54:B54"/>
    <mergeCell ref="A55:B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5106-9D65-4679-B7C0-47236C90DA98}">
  <dimension ref="A1:M56"/>
  <sheetViews>
    <sheetView workbookViewId="0">
      <pane ySplit="2" topLeftCell="A12" activePane="bottomLeft" state="frozen"/>
      <selection activeCell="E20" sqref="E20"/>
      <selection pane="bottomLeft" activeCell="B22" sqref="B22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45199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2863532</v>
      </c>
      <c r="F4" s="2">
        <v>25000000</v>
      </c>
      <c r="G4" s="2">
        <v>0</v>
      </c>
      <c r="H4" s="17">
        <v>1.2954670299402846</v>
      </c>
      <c r="I4" s="17">
        <v>8.4617795728500145</v>
      </c>
      <c r="J4" s="10">
        <v>45199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213134</v>
      </c>
      <c r="F5" s="2">
        <v>25533001</v>
      </c>
      <c r="G5" s="2">
        <v>1572531</v>
      </c>
      <c r="H5" s="17">
        <v>0.53499005116598253</v>
      </c>
      <c r="I5" s="4">
        <v>-8.9963489901964344</v>
      </c>
      <c r="J5" s="10">
        <v>45199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25963160</v>
      </c>
      <c r="F6" s="2">
        <v>20000000</v>
      </c>
      <c r="G6" s="2">
        <v>2015220</v>
      </c>
      <c r="H6" s="17">
        <v>1.7509274292612813</v>
      </c>
      <c r="I6" s="4">
        <v>12.000141360667937</v>
      </c>
      <c r="J6" s="10">
        <v>45199</v>
      </c>
    </row>
    <row r="7" spans="1:13" x14ac:dyDescent="0.3">
      <c r="A7" s="1">
        <v>2019</v>
      </c>
      <c r="B7" s="3" t="s">
        <v>54</v>
      </c>
      <c r="C7" s="2">
        <v>1093750</v>
      </c>
      <c r="D7" s="2">
        <v>0</v>
      </c>
      <c r="E7" s="2">
        <v>30860909</v>
      </c>
      <c r="F7" s="2">
        <v>35000000</v>
      </c>
      <c r="G7" s="2">
        <v>10412500</v>
      </c>
      <c r="H7" s="17">
        <v>1.2016903012859577</v>
      </c>
      <c r="I7" s="4">
        <v>8.3265149284061479</v>
      </c>
      <c r="J7" s="10">
        <v>45199</v>
      </c>
    </row>
    <row r="8" spans="1:13" x14ac:dyDescent="0.3">
      <c r="A8" s="1">
        <v>2015</v>
      </c>
      <c r="B8" s="3" t="s">
        <v>34</v>
      </c>
      <c r="C8" s="2">
        <v>0</v>
      </c>
      <c r="D8" s="2">
        <v>90304</v>
      </c>
      <c r="E8" s="2">
        <v>15039628</v>
      </c>
      <c r="F8" s="2">
        <v>20000000</v>
      </c>
      <c r="G8" s="2">
        <v>0</v>
      </c>
      <c r="H8" s="17">
        <v>1.5504458000000001</v>
      </c>
      <c r="I8" s="4">
        <v>7.2890473203716333</v>
      </c>
      <c r="J8" s="10">
        <v>45199</v>
      </c>
    </row>
    <row r="9" spans="1:13" x14ac:dyDescent="0.3">
      <c r="A9" s="1">
        <v>2012</v>
      </c>
      <c r="B9" s="3" t="s">
        <v>10</v>
      </c>
      <c r="C9" s="2">
        <v>47619</v>
      </c>
      <c r="D9" s="2">
        <v>198476</v>
      </c>
      <c r="E9" s="2">
        <v>18264162</v>
      </c>
      <c r="F9" s="2">
        <v>20000000</v>
      </c>
      <c r="G9" s="2">
        <v>1389589</v>
      </c>
      <c r="H9" s="17">
        <v>1.5198579794748601</v>
      </c>
      <c r="I9" s="4">
        <v>9.8820084994155835</v>
      </c>
      <c r="J9" s="10">
        <v>45199</v>
      </c>
    </row>
    <row r="10" spans="1:13" x14ac:dyDescent="0.3">
      <c r="A10" s="1">
        <v>2019</v>
      </c>
      <c r="B10" s="3" t="s">
        <v>58</v>
      </c>
      <c r="C10" s="2">
        <v>1008610</v>
      </c>
      <c r="D10" s="2">
        <v>88266</v>
      </c>
      <c r="E10" s="2">
        <v>10497307</v>
      </c>
      <c r="F10" s="2">
        <v>20000000</v>
      </c>
      <c r="G10" s="2">
        <v>8466302</v>
      </c>
      <c r="H10" s="17">
        <v>1.1442848736629148</v>
      </c>
      <c r="I10" s="4">
        <v>9.1325598341907011</v>
      </c>
      <c r="J10" s="10">
        <v>45199</v>
      </c>
    </row>
    <row r="11" spans="1:13" x14ac:dyDescent="0.3">
      <c r="A11" s="21">
        <v>2021</v>
      </c>
      <c r="B11" s="3" t="s">
        <v>69</v>
      </c>
      <c r="C11" s="2">
        <v>4340293</v>
      </c>
      <c r="D11" s="2">
        <v>213752</v>
      </c>
      <c r="E11" s="2">
        <v>30955971</v>
      </c>
      <c r="F11" s="2">
        <v>50000000</v>
      </c>
      <c r="G11" s="2">
        <v>21130182</v>
      </c>
      <c r="H11" s="17">
        <v>1.0683644597510689</v>
      </c>
      <c r="I11" s="4">
        <v>11.160960373307539</v>
      </c>
      <c r="J11" s="10">
        <v>45199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58056</v>
      </c>
      <c r="F12" s="2">
        <v>10000000</v>
      </c>
      <c r="G12" s="2">
        <v>0</v>
      </c>
      <c r="H12" s="17">
        <v>4.7025377471214425</v>
      </c>
      <c r="I12" s="4">
        <v>79.636886018916584</v>
      </c>
      <c r="J12" s="10">
        <v>45199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18370</v>
      </c>
      <c r="F13" s="2">
        <v>30000000</v>
      </c>
      <c r="G13" s="2">
        <v>33153</v>
      </c>
      <c r="H13" s="17">
        <v>1.2187157090947551</v>
      </c>
      <c r="I13" s="4">
        <v>3.0155028643473303</v>
      </c>
      <c r="J13" s="10">
        <v>45199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0</v>
      </c>
      <c r="E14" s="2">
        <v>35898828</v>
      </c>
      <c r="F14" s="2">
        <v>40000000</v>
      </c>
      <c r="G14" s="2">
        <v>13083304</v>
      </c>
      <c r="H14" s="17">
        <v>1.3258069247154207</v>
      </c>
      <c r="I14" s="4">
        <v>14.966064287019144</v>
      </c>
      <c r="J14" s="10">
        <v>45199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4607912</v>
      </c>
      <c r="F15" s="2">
        <v>15000000</v>
      </c>
      <c r="G15" s="2">
        <v>0</v>
      </c>
      <c r="H15" s="17">
        <v>1.5538901674522609</v>
      </c>
      <c r="I15" s="4">
        <v>7.6453160454448499</v>
      </c>
      <c r="J15" s="10">
        <v>45199</v>
      </c>
    </row>
    <row r="16" spans="1:13" x14ac:dyDescent="0.3">
      <c r="A16" s="1">
        <v>2012</v>
      </c>
      <c r="B16" s="3" t="s">
        <v>2</v>
      </c>
      <c r="C16" s="2">
        <v>0</v>
      </c>
      <c r="D16" s="2">
        <v>25932</v>
      </c>
      <c r="E16" s="2">
        <v>15091092</v>
      </c>
      <c r="F16" s="2">
        <v>25000000</v>
      </c>
      <c r="G16" s="2">
        <v>0</v>
      </c>
      <c r="H16" s="17">
        <v>1.3010236996000002</v>
      </c>
      <c r="I16" s="4">
        <v>3.2929937482379268</v>
      </c>
      <c r="J16" s="10">
        <v>45199</v>
      </c>
    </row>
    <row r="17" spans="1:10" x14ac:dyDescent="0.3">
      <c r="A17" s="1">
        <v>2022</v>
      </c>
      <c r="B17" s="3" t="s">
        <v>71</v>
      </c>
      <c r="C17" s="2">
        <v>820554</v>
      </c>
      <c r="D17" s="2">
        <v>796070</v>
      </c>
      <c r="E17" s="2">
        <v>75709153</v>
      </c>
      <c r="F17" s="2">
        <v>100000000</v>
      </c>
      <c r="G17" s="2">
        <v>0</v>
      </c>
      <c r="H17" s="17">
        <v>0.77249423759562308</v>
      </c>
      <c r="I17" s="4">
        <v>-21.24710599601277</v>
      </c>
      <c r="J17" s="10">
        <v>45199</v>
      </c>
    </row>
    <row r="18" spans="1:10" x14ac:dyDescent="0.3">
      <c r="A18" s="1">
        <v>2011</v>
      </c>
      <c r="B18" s="2" t="s">
        <v>7</v>
      </c>
      <c r="C18" s="2">
        <v>-246006</v>
      </c>
      <c r="D18" s="2">
        <v>104619</v>
      </c>
      <c r="E18" s="2">
        <v>785684</v>
      </c>
      <c r="F18" s="2">
        <v>25000000</v>
      </c>
      <c r="G18" s="2">
        <v>0</v>
      </c>
      <c r="H18" s="17">
        <v>2.3259176562129329</v>
      </c>
      <c r="I18" s="4">
        <v>21.56804717224081</v>
      </c>
      <c r="J18" s="10">
        <v>45199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6021558</v>
      </c>
      <c r="F19" s="2">
        <v>25000000</v>
      </c>
      <c r="G19" s="2">
        <v>518518</v>
      </c>
      <c r="H19" s="17">
        <v>1.2410314067747539</v>
      </c>
      <c r="I19" s="4">
        <v>6.4392472454887217</v>
      </c>
      <c r="J19" s="10">
        <v>45199</v>
      </c>
    </row>
    <row r="20" spans="1:10" x14ac:dyDescent="0.3">
      <c r="A20" s="1">
        <v>2023</v>
      </c>
      <c r="B20" s="2" t="s">
        <v>73</v>
      </c>
      <c r="C20" s="2">
        <v>0</v>
      </c>
      <c r="D20" s="2">
        <v>0</v>
      </c>
      <c r="E20" s="2">
        <v>-1034914</v>
      </c>
      <c r="F20" s="2">
        <v>75000000</v>
      </c>
      <c r="G20" s="2">
        <v>75000000</v>
      </c>
      <c r="H20" s="17">
        <v>0</v>
      </c>
      <c r="I20" s="4">
        <v>0</v>
      </c>
      <c r="J20" s="10">
        <v>45199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16832931</v>
      </c>
      <c r="F21" s="2">
        <v>20000000</v>
      </c>
      <c r="G21" s="2">
        <v>0</v>
      </c>
      <c r="H21" s="17">
        <v>1.2227117496952646</v>
      </c>
      <c r="I21" s="4">
        <v>3.8824642208509452</v>
      </c>
      <c r="J21" s="10">
        <v>45199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269364</v>
      </c>
      <c r="E22" s="2">
        <v>32959821</v>
      </c>
      <c r="F22" s="2">
        <v>40000000</v>
      </c>
      <c r="G22" s="2">
        <v>12533570</v>
      </c>
      <c r="H22" s="17">
        <v>1.2963117607247878</v>
      </c>
      <c r="I22" s="4">
        <v>18.084419781220127</v>
      </c>
      <c r="J22" s="10">
        <v>45199</v>
      </c>
    </row>
    <row r="23" spans="1:10" x14ac:dyDescent="0.3">
      <c r="A23" s="1">
        <v>2012</v>
      </c>
      <c r="B23" s="2" t="s">
        <v>6</v>
      </c>
      <c r="C23" s="2">
        <v>0</v>
      </c>
      <c r="D23" s="2">
        <v>106874</v>
      </c>
      <c r="E23" s="2">
        <v>20338675</v>
      </c>
      <c r="F23" s="2">
        <v>20000000</v>
      </c>
      <c r="G23" s="2">
        <v>1398149</v>
      </c>
      <c r="H23" s="17">
        <v>1.4221583679410812</v>
      </c>
      <c r="I23" s="4">
        <v>4.2233661522321997</v>
      </c>
      <c r="J23" s="10">
        <v>45199</v>
      </c>
    </row>
    <row r="24" spans="1:10" x14ac:dyDescent="0.3">
      <c r="A24" s="1">
        <v>2018</v>
      </c>
      <c r="B24" s="2" t="s">
        <v>45</v>
      </c>
      <c r="C24" s="2">
        <v>156979</v>
      </c>
      <c r="D24" s="2">
        <v>73127</v>
      </c>
      <c r="E24" s="2">
        <v>15869722</v>
      </c>
      <c r="F24" s="2">
        <v>25000000</v>
      </c>
      <c r="G24" s="2">
        <v>3182404</v>
      </c>
      <c r="H24" s="17">
        <v>1.0663863506247775</v>
      </c>
      <c r="I24" s="4">
        <v>1.9116013314643965</v>
      </c>
      <c r="J24" s="10">
        <v>45199</v>
      </c>
    </row>
    <row r="25" spans="1:10" x14ac:dyDescent="0.3">
      <c r="A25" s="1">
        <v>2004</v>
      </c>
      <c r="B25" s="2" t="s">
        <v>3</v>
      </c>
      <c r="C25" s="2">
        <v>197832</v>
      </c>
      <c r="D25" s="2">
        <v>1648506</v>
      </c>
      <c r="E25" s="2">
        <v>215533395</v>
      </c>
      <c r="F25" s="2">
        <v>63867553</v>
      </c>
      <c r="G25" s="2">
        <v>0</v>
      </c>
      <c r="H25" s="17">
        <v>2.167688314076329</v>
      </c>
      <c r="I25" s="4">
        <v>7.0576568722900301</v>
      </c>
      <c r="J25" s="10">
        <v>45199</v>
      </c>
    </row>
    <row r="26" spans="1:10" x14ac:dyDescent="0.3">
      <c r="A26" s="1">
        <v>2015</v>
      </c>
      <c r="B26" s="2" t="s">
        <v>4</v>
      </c>
      <c r="C26" s="2">
        <v>25611</v>
      </c>
      <c r="D26" s="2">
        <v>53496</v>
      </c>
      <c r="E26" s="2">
        <v>16286195</v>
      </c>
      <c r="F26" s="2">
        <v>50000000</v>
      </c>
      <c r="G26" s="2">
        <v>0</v>
      </c>
      <c r="H26" s="17">
        <v>0.8518902256687152</v>
      </c>
      <c r="I26" s="4">
        <v>-3.7715929054418118</v>
      </c>
      <c r="J26" s="10">
        <v>45199</v>
      </c>
    </row>
    <row r="27" spans="1:10" x14ac:dyDescent="0.3">
      <c r="A27" s="1">
        <v>2005</v>
      </c>
      <c r="B27" s="2" t="s">
        <v>5</v>
      </c>
      <c r="C27" s="2">
        <v>0</v>
      </c>
      <c r="D27" s="2">
        <v>291</v>
      </c>
      <c r="E27" s="2">
        <v>81691354</v>
      </c>
      <c r="F27" s="2">
        <v>30000000</v>
      </c>
      <c r="G27" s="2">
        <v>0</v>
      </c>
      <c r="H27" s="17">
        <v>2.7792780551345149</v>
      </c>
      <c r="I27" s="4">
        <v>6.0103276914016845</v>
      </c>
      <c r="J27" s="10">
        <v>45199</v>
      </c>
    </row>
    <row r="28" spans="1:10" x14ac:dyDescent="0.3">
      <c r="A28" s="1">
        <v>2019</v>
      </c>
      <c r="B28" s="2" t="s">
        <v>56</v>
      </c>
      <c r="C28" s="2">
        <v>676041</v>
      </c>
      <c r="D28" s="2">
        <v>676041</v>
      </c>
      <c r="E28" s="2">
        <v>67838885</v>
      </c>
      <c r="F28" s="2">
        <v>60000000</v>
      </c>
      <c r="G28" s="2">
        <v>0</v>
      </c>
      <c r="H28" s="17">
        <v>1.1958198546920191</v>
      </c>
      <c r="I28" s="4">
        <v>6.6786736384421896</v>
      </c>
      <c r="J28" s="10">
        <v>45199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-3026327</v>
      </c>
      <c r="F29" s="2">
        <v>20000000</v>
      </c>
      <c r="G29" s="2">
        <v>0</v>
      </c>
      <c r="H29" s="17">
        <v>4.1601485863687511E-2</v>
      </c>
      <c r="I29" s="4">
        <v>0</v>
      </c>
      <c r="J29" s="10">
        <v>45199</v>
      </c>
    </row>
    <row r="30" spans="1:10" x14ac:dyDescent="0.3">
      <c r="A30" s="1">
        <v>2021</v>
      </c>
      <c r="B30" s="2" t="s">
        <v>70</v>
      </c>
      <c r="C30" s="2">
        <v>5128205</v>
      </c>
      <c r="D30" s="2">
        <v>0</v>
      </c>
      <c r="E30" s="2">
        <v>21687025</v>
      </c>
      <c r="F30" s="2">
        <v>50000000</v>
      </c>
      <c r="G30" s="2">
        <v>26282051</v>
      </c>
      <c r="H30" s="17">
        <v>0.91437184377690839</v>
      </c>
      <c r="I30" s="4">
        <v>-10.220625939626393</v>
      </c>
      <c r="J30" s="10">
        <v>45199</v>
      </c>
    </row>
    <row r="31" spans="1:10" x14ac:dyDescent="0.3">
      <c r="A31" s="1">
        <v>2020</v>
      </c>
      <c r="B31" s="2" t="s">
        <v>59</v>
      </c>
      <c r="C31" s="2">
        <v>0</v>
      </c>
      <c r="D31" s="2">
        <v>0</v>
      </c>
      <c r="E31" s="2">
        <v>42241378</v>
      </c>
      <c r="F31" s="2">
        <v>35000000</v>
      </c>
      <c r="G31" s="2">
        <v>4321395</v>
      </c>
      <c r="H31" s="17">
        <v>1.4182980742024984</v>
      </c>
      <c r="I31" s="4">
        <v>16.13292518970788</v>
      </c>
      <c r="J31" s="10">
        <v>45199</v>
      </c>
    </row>
    <row r="32" spans="1:10" x14ac:dyDescent="0.3">
      <c r="A32" s="1">
        <v>2016</v>
      </c>
      <c r="B32" s="2" t="s">
        <v>35</v>
      </c>
      <c r="C32" s="2">
        <v>548161</v>
      </c>
      <c r="D32" s="2">
        <v>548161</v>
      </c>
      <c r="E32" s="2">
        <v>167007582</v>
      </c>
      <c r="F32" s="2">
        <v>75000000</v>
      </c>
      <c r="G32" s="2">
        <v>0</v>
      </c>
      <c r="H32" s="17">
        <v>2.1535753055487707</v>
      </c>
      <c r="I32" s="4">
        <v>15.683129644601056</v>
      </c>
      <c r="J32" s="10">
        <v>45199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72114</v>
      </c>
      <c r="F33" s="2">
        <v>15000000</v>
      </c>
      <c r="G33" s="2">
        <v>0</v>
      </c>
      <c r="H33" s="17">
        <v>1.7572327561775372</v>
      </c>
      <c r="I33" s="4">
        <v>50.15574171650443</v>
      </c>
      <c r="J33" s="10">
        <v>45199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42527</v>
      </c>
      <c r="E34" s="2">
        <v>18612</v>
      </c>
      <c r="F34" s="2">
        <v>15000000</v>
      </c>
      <c r="G34" s="2">
        <v>0</v>
      </c>
      <c r="H34" s="17">
        <v>1.5502129503812812</v>
      </c>
      <c r="I34" s="4">
        <v>26.347119282599408</v>
      </c>
      <c r="J34" s="10">
        <v>45199</v>
      </c>
    </row>
    <row r="35" spans="1:10" x14ac:dyDescent="0.3">
      <c r="A35" s="1">
        <v>2023</v>
      </c>
      <c r="B35" s="2" t="s">
        <v>74</v>
      </c>
      <c r="C35" s="2">
        <v>-207931</v>
      </c>
      <c r="D35" s="2">
        <v>0</v>
      </c>
      <c r="E35" s="2">
        <v>3791400</v>
      </c>
      <c r="F35" s="2">
        <v>40000000</v>
      </c>
      <c r="G35" s="2">
        <v>34937677</v>
      </c>
      <c r="H35" s="17">
        <v>0.74894461644025112</v>
      </c>
      <c r="I35" s="4">
        <v>-28.4569451634326</v>
      </c>
      <c r="J35" s="10">
        <v>45199</v>
      </c>
    </row>
    <row r="36" spans="1:10" x14ac:dyDescent="0.3">
      <c r="A36" s="1">
        <v>2020</v>
      </c>
      <c r="B36" s="2" t="s">
        <v>68</v>
      </c>
      <c r="C36" s="2">
        <v>0</v>
      </c>
      <c r="D36" s="2">
        <v>0</v>
      </c>
      <c r="E36" s="2">
        <v>17498167</v>
      </c>
      <c r="F36" s="2">
        <v>35437928</v>
      </c>
      <c r="G36" s="2">
        <v>16138262</v>
      </c>
      <c r="H36" s="17">
        <v>0.92829248783740126</v>
      </c>
      <c r="I36" s="4">
        <v>-3.9283091124478475</v>
      </c>
      <c r="J36" s="10">
        <v>45199</v>
      </c>
    </row>
    <row r="37" spans="1:10" x14ac:dyDescent="0.3">
      <c r="A37" s="1">
        <v>2020</v>
      </c>
      <c r="B37" s="2" t="s">
        <v>63</v>
      </c>
      <c r="C37" s="2">
        <v>0</v>
      </c>
      <c r="D37" s="2">
        <v>62500</v>
      </c>
      <c r="E37" s="2">
        <v>30978723</v>
      </c>
      <c r="F37" s="2">
        <v>50000000</v>
      </c>
      <c r="G37" s="2">
        <v>21000000</v>
      </c>
      <c r="H37" s="17">
        <v>1.0918743697993623</v>
      </c>
      <c r="I37" s="17">
        <v>12.18578010441651</v>
      </c>
      <c r="J37" s="10">
        <v>45199</v>
      </c>
    </row>
    <row r="38" spans="1:10" x14ac:dyDescent="0.3">
      <c r="A38" s="1">
        <v>2015</v>
      </c>
      <c r="B38" s="2" t="s">
        <v>36</v>
      </c>
      <c r="C38" s="2">
        <v>654379</v>
      </c>
      <c r="D38" s="2">
        <v>654379</v>
      </c>
      <c r="E38" s="2">
        <v>66121965</v>
      </c>
      <c r="F38" s="2">
        <v>50000000</v>
      </c>
      <c r="G38" s="2">
        <v>0</v>
      </c>
      <c r="H38" s="17">
        <v>1.5658595937244835</v>
      </c>
      <c r="I38" s="4">
        <v>7.2575151218145839</v>
      </c>
      <c r="J38" s="10">
        <v>45199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79653539</v>
      </c>
      <c r="F39" s="2">
        <v>50000000</v>
      </c>
      <c r="G39" s="2">
        <v>0</v>
      </c>
      <c r="H39" s="17">
        <v>1.5930707808000002</v>
      </c>
      <c r="I39" s="4">
        <v>6.198192677340475</v>
      </c>
      <c r="J39" s="10">
        <v>45199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16068076</v>
      </c>
      <c r="F40" s="2">
        <v>40000000</v>
      </c>
      <c r="G40" s="2">
        <v>750435</v>
      </c>
      <c r="H40" s="17">
        <v>1.0670379229455127</v>
      </c>
      <c r="I40" s="4">
        <v>1.0219566821038972</v>
      </c>
      <c r="J40" s="10">
        <v>45199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88078</v>
      </c>
      <c r="F41" s="2">
        <v>28531885</v>
      </c>
      <c r="G41" s="2">
        <v>1174467</v>
      </c>
      <c r="H41" s="17">
        <v>1.4452314860626561</v>
      </c>
      <c r="I41" s="4">
        <v>15.516549873767961</v>
      </c>
      <c r="J41" s="10">
        <v>45199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350553</v>
      </c>
      <c r="F42" s="2">
        <v>30000000</v>
      </c>
      <c r="G42" s="2">
        <v>0</v>
      </c>
      <c r="H42" s="17">
        <v>0.47099743366666663</v>
      </c>
      <c r="I42" s="4">
        <v>-6.7467915193118344</v>
      </c>
      <c r="J42" s="10">
        <v>45199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2421666</v>
      </c>
      <c r="F43" s="2">
        <v>24474342</v>
      </c>
      <c r="G43" s="2">
        <v>0</v>
      </c>
      <c r="H43" s="17">
        <v>1.4158486672401778</v>
      </c>
      <c r="I43" s="4">
        <v>8.9734555029079566</v>
      </c>
      <c r="J43" s="10">
        <v>45199</v>
      </c>
    </row>
    <row r="44" spans="1:10" x14ac:dyDescent="0.3">
      <c r="A44" s="1">
        <v>2021</v>
      </c>
      <c r="B44" s="2" t="s">
        <v>72</v>
      </c>
      <c r="C44" s="2">
        <v>0</v>
      </c>
      <c r="D44" s="2">
        <v>0</v>
      </c>
      <c r="E44" s="2">
        <v>1379165</v>
      </c>
      <c r="F44" s="2">
        <v>50000000</v>
      </c>
      <c r="G44" s="2">
        <v>46835984</v>
      </c>
      <c r="H44" s="17">
        <v>0.43589065289176793</v>
      </c>
      <c r="I44" s="4">
        <v>-56.538644025726839</v>
      </c>
      <c r="J44" s="10">
        <v>45199</v>
      </c>
    </row>
    <row r="45" spans="1:10" x14ac:dyDescent="0.3">
      <c r="A45" s="1">
        <v>2006</v>
      </c>
      <c r="B45" s="2" t="s">
        <v>24</v>
      </c>
      <c r="C45" s="2">
        <v>0</v>
      </c>
      <c r="D45" s="2">
        <v>0</v>
      </c>
      <c r="E45" s="2">
        <v>519177</v>
      </c>
      <c r="F45" s="2">
        <v>25000000</v>
      </c>
      <c r="G45" s="2">
        <v>0</v>
      </c>
      <c r="H45" s="17">
        <v>0.71478297946625013</v>
      </c>
      <c r="I45" s="4">
        <v>-3.6421487962532306</v>
      </c>
      <c r="J45" s="10">
        <v>45199</v>
      </c>
    </row>
    <row r="46" spans="1:10" x14ac:dyDescent="0.3">
      <c r="A46" s="21">
        <v>2009</v>
      </c>
      <c r="B46" s="2" t="s">
        <v>25</v>
      </c>
      <c r="C46" s="2">
        <v>0</v>
      </c>
      <c r="D46" s="2">
        <v>0</v>
      </c>
      <c r="E46" s="2">
        <v>11180236</v>
      </c>
      <c r="F46" s="2">
        <v>25000000</v>
      </c>
      <c r="G46" s="2">
        <v>1884390</v>
      </c>
      <c r="H46" s="17">
        <v>1.64893944878356</v>
      </c>
      <c r="I46" s="4">
        <v>8.429862622104034</v>
      </c>
      <c r="J46" s="10">
        <v>45199</v>
      </c>
    </row>
    <row r="47" spans="1:10" x14ac:dyDescent="0.3">
      <c r="A47" s="1">
        <v>2020</v>
      </c>
      <c r="B47" s="2" t="s">
        <v>60</v>
      </c>
      <c r="C47" s="2">
        <v>4495760</v>
      </c>
      <c r="D47" s="2">
        <v>0</v>
      </c>
      <c r="E47" s="2">
        <v>38455361</v>
      </c>
      <c r="F47" s="2">
        <v>50000000</v>
      </c>
      <c r="G47" s="2">
        <v>10652304</v>
      </c>
      <c r="H47" s="17">
        <v>0.97732179795228669</v>
      </c>
      <c r="I47" s="4">
        <v>-1.8154552894456444</v>
      </c>
      <c r="J47" s="10">
        <v>45199</v>
      </c>
    </row>
    <row r="48" spans="1:10" x14ac:dyDescent="0.3">
      <c r="A48" s="21">
        <v>2021</v>
      </c>
      <c r="B48" s="2" t="s">
        <v>66</v>
      </c>
      <c r="C48" s="2">
        <v>8029412</v>
      </c>
      <c r="D48" s="2">
        <v>0</v>
      </c>
      <c r="E48" s="2">
        <v>14543536</v>
      </c>
      <c r="F48" s="2">
        <v>35000000</v>
      </c>
      <c r="G48" s="2">
        <v>20637098</v>
      </c>
      <c r="H48" s="17">
        <v>1.0457182026116449</v>
      </c>
      <c r="I48" s="4">
        <v>13.006318625185731</v>
      </c>
      <c r="J48" s="10">
        <v>45199</v>
      </c>
    </row>
    <row r="49" spans="1:11" x14ac:dyDescent="0.3">
      <c r="J49" s="10"/>
    </row>
    <row r="50" spans="1:11" x14ac:dyDescent="0.3">
      <c r="A50" s="8"/>
      <c r="B50" s="13" t="s">
        <v>41</v>
      </c>
      <c r="C50" s="9">
        <f>SUM(C4:C48)</f>
        <v>26769269</v>
      </c>
      <c r="D50" s="9">
        <f t="shared" ref="D50:F50" si="0">SUM(D4:D48)</f>
        <v>5652685</v>
      </c>
      <c r="E50" s="9">
        <f t="shared" si="0"/>
        <v>1250214546</v>
      </c>
      <c r="F50" s="9">
        <f t="shared" si="0"/>
        <v>1612844709</v>
      </c>
      <c r="G50" s="9">
        <f>SUM(G4:G48)+1</f>
        <v>335349486</v>
      </c>
      <c r="H50" s="17">
        <v>1.29</v>
      </c>
      <c r="I50" s="4">
        <v>5.0824999999999996</v>
      </c>
      <c r="J50" s="10">
        <v>45199</v>
      </c>
    </row>
    <row r="51" spans="1:11" x14ac:dyDescent="0.3">
      <c r="C51" s="15"/>
      <c r="H51"/>
    </row>
    <row r="52" spans="1:11" x14ac:dyDescent="0.3">
      <c r="A52" s="27" t="s">
        <v>37</v>
      </c>
      <c r="B52" s="27"/>
    </row>
    <row r="53" spans="1:11" x14ac:dyDescent="0.3">
      <c r="A53" s="27" t="s">
        <v>40</v>
      </c>
      <c r="B53" s="27"/>
      <c r="E53"/>
      <c r="H53" s="12"/>
      <c r="I53" s="12"/>
      <c r="J53" s="12"/>
    </row>
    <row r="54" spans="1:11" x14ac:dyDescent="0.3">
      <c r="A54" s="27" t="s">
        <v>42</v>
      </c>
      <c r="B54" s="27"/>
    </row>
    <row r="55" spans="1:11" x14ac:dyDescent="0.3">
      <c r="A55" s="27"/>
      <c r="B55" s="27"/>
      <c r="K55" s="8"/>
    </row>
    <row r="56" spans="1:11" x14ac:dyDescent="0.3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3A7-80CB-4A37-88A4-AEA5A28819FC}">
  <dimension ref="A1:M58"/>
  <sheetViews>
    <sheetView workbookViewId="0">
      <pane ySplit="2" topLeftCell="A38" activePane="bottomLeft" state="frozen"/>
      <selection activeCell="E20" sqref="E20"/>
      <selection pane="bottomLeft" activeCell="B42" sqref="B42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45291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2669067</v>
      </c>
      <c r="F4" s="2">
        <v>25000000</v>
      </c>
      <c r="G4" s="2">
        <v>0</v>
      </c>
      <c r="H4" s="17">
        <v>1.2829010961857239</v>
      </c>
      <c r="I4" s="17">
        <v>8.1863465892608289</v>
      </c>
      <c r="J4" s="10">
        <v>45291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222411</v>
      </c>
      <c r="F5" s="2">
        <v>25533001</v>
      </c>
      <c r="G5" s="2">
        <v>1641793</v>
      </c>
      <c r="H5" s="17">
        <v>0.5354045088917867</v>
      </c>
      <c r="I5" s="4">
        <v>-8.9603206828554818</v>
      </c>
      <c r="J5" s="10">
        <v>45291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26462286</v>
      </c>
      <c r="F6" s="2">
        <v>20000000</v>
      </c>
      <c r="G6" s="2">
        <v>2015220</v>
      </c>
      <c r="H6" s="17">
        <v>1.7781996400374971</v>
      </c>
      <c r="I6" s="4">
        <v>11.841022233717213</v>
      </c>
      <c r="J6" s="10">
        <v>45291</v>
      </c>
    </row>
    <row r="7" spans="1:13" x14ac:dyDescent="0.3">
      <c r="A7" s="1">
        <v>2019</v>
      </c>
      <c r="B7" s="3" t="s">
        <v>54</v>
      </c>
      <c r="C7" s="2">
        <v>1312500</v>
      </c>
      <c r="D7" s="2">
        <v>0</v>
      </c>
      <c r="E7" s="2">
        <v>32581894</v>
      </c>
      <c r="F7" s="2">
        <v>35000000</v>
      </c>
      <c r="G7" s="2">
        <v>8006250</v>
      </c>
      <c r="H7" s="17">
        <v>1.2070162148608474</v>
      </c>
      <c r="I7" s="4">
        <v>8.0049588173605848</v>
      </c>
      <c r="J7" s="10">
        <v>45291</v>
      </c>
    </row>
    <row r="8" spans="1:13" x14ac:dyDescent="0.3">
      <c r="A8" s="1">
        <v>2015</v>
      </c>
      <c r="B8" s="3" t="s">
        <v>34</v>
      </c>
      <c r="C8" s="2">
        <v>0</v>
      </c>
      <c r="D8" s="2">
        <v>72953</v>
      </c>
      <c r="E8" s="2">
        <v>14196471</v>
      </c>
      <c r="F8" s="2">
        <v>20000000</v>
      </c>
      <c r="G8" s="2">
        <v>0</v>
      </c>
      <c r="H8" s="17">
        <v>1.5119355999999999</v>
      </c>
      <c r="I8" s="4">
        <v>6.7717625565255846</v>
      </c>
      <c r="J8" s="10">
        <v>45291</v>
      </c>
    </row>
    <row r="9" spans="1:13" x14ac:dyDescent="0.3">
      <c r="A9" s="1">
        <v>2012</v>
      </c>
      <c r="B9" s="3" t="s">
        <v>10</v>
      </c>
      <c r="C9" s="2">
        <v>30476</v>
      </c>
      <c r="D9" s="2">
        <v>159873</v>
      </c>
      <c r="E9" s="2">
        <v>16842930</v>
      </c>
      <c r="F9" s="2">
        <v>20000000</v>
      </c>
      <c r="G9" s="2">
        <v>1359113</v>
      </c>
      <c r="H9" s="17">
        <v>1.4656708308494899</v>
      </c>
      <c r="I9" s="4">
        <v>8.9355494701804936</v>
      </c>
      <c r="J9" s="10">
        <v>45291</v>
      </c>
    </row>
    <row r="10" spans="1:13" x14ac:dyDescent="0.3">
      <c r="A10" s="1">
        <v>2019</v>
      </c>
      <c r="B10" s="3" t="s">
        <v>58</v>
      </c>
      <c r="C10" s="2">
        <v>221402</v>
      </c>
      <c r="D10" s="2">
        <v>450610</v>
      </c>
      <c r="E10" s="2">
        <v>10694223</v>
      </c>
      <c r="F10" s="2">
        <v>20000000</v>
      </c>
      <c r="G10" s="2">
        <v>8244900</v>
      </c>
      <c r="H10" s="17">
        <v>1.1786005382324272</v>
      </c>
      <c r="I10" s="4">
        <v>10.034483907297442</v>
      </c>
      <c r="J10" s="10">
        <v>45291</v>
      </c>
    </row>
    <row r="11" spans="1:13" x14ac:dyDescent="0.3">
      <c r="A11" s="21">
        <v>2021</v>
      </c>
      <c r="B11" s="3" t="s">
        <v>69</v>
      </c>
      <c r="C11" s="2">
        <v>1868427</v>
      </c>
      <c r="D11" s="2">
        <v>203383</v>
      </c>
      <c r="E11" s="2">
        <v>32298209</v>
      </c>
      <c r="F11" s="2">
        <v>50000000</v>
      </c>
      <c r="G11" s="2">
        <v>19592357</v>
      </c>
      <c r="H11" s="17">
        <v>1.0583803967500844</v>
      </c>
      <c r="I11" s="4">
        <v>7.2084058295742937</v>
      </c>
      <c r="J11" s="10">
        <v>45291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58630</v>
      </c>
      <c r="F12" s="2">
        <v>10000000</v>
      </c>
      <c r="G12" s="2">
        <v>0</v>
      </c>
      <c r="H12" s="17">
        <v>4.7026721235026629</v>
      </c>
      <c r="I12" s="4">
        <v>79.636876882729752</v>
      </c>
      <c r="J12" s="10">
        <v>45291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-264</v>
      </c>
      <c r="F13" s="2">
        <v>30000000</v>
      </c>
      <c r="G13" s="2">
        <v>33153</v>
      </c>
      <c r="H13" s="17">
        <v>1.218889869507535</v>
      </c>
      <c r="I13" s="4">
        <v>3.0172238534776463</v>
      </c>
      <c r="J13" s="10">
        <v>45291</v>
      </c>
    </row>
    <row r="14" spans="1:13" x14ac:dyDescent="0.3">
      <c r="A14" s="1">
        <v>2020</v>
      </c>
      <c r="B14" s="3" t="s">
        <v>61</v>
      </c>
      <c r="C14" s="2">
        <v>1361976</v>
      </c>
      <c r="D14" s="2">
        <v>0</v>
      </c>
      <c r="E14" s="2">
        <v>37615127</v>
      </c>
      <c r="F14" s="2">
        <v>40000000</v>
      </c>
      <c r="G14" s="2">
        <v>11721327</v>
      </c>
      <c r="H14" s="17">
        <v>1.3227161681290445</v>
      </c>
      <c r="I14" s="4">
        <v>13.702593745599124</v>
      </c>
      <c r="J14" s="10">
        <v>45291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4489440</v>
      </c>
      <c r="F15" s="2">
        <v>15000000</v>
      </c>
      <c r="G15" s="2">
        <v>0</v>
      </c>
      <c r="H15" s="17">
        <v>1.5467850055475192</v>
      </c>
      <c r="I15" s="4">
        <v>7.5547158250733437</v>
      </c>
      <c r="J15" s="10">
        <v>45291</v>
      </c>
    </row>
    <row r="16" spans="1:13" x14ac:dyDescent="0.3">
      <c r="A16" s="1">
        <v>2012</v>
      </c>
      <c r="B16" s="3" t="s">
        <v>2</v>
      </c>
      <c r="C16" s="2">
        <v>0</v>
      </c>
      <c r="D16" s="2">
        <v>0</v>
      </c>
      <c r="E16" s="2">
        <v>14026094</v>
      </c>
      <c r="F16" s="2">
        <v>25000000</v>
      </c>
      <c r="G16" s="2">
        <v>0</v>
      </c>
      <c r="H16" s="17">
        <v>1.2584237796000002</v>
      </c>
      <c r="I16" s="4">
        <v>2.8514800698128395</v>
      </c>
      <c r="J16" s="10">
        <v>45291</v>
      </c>
    </row>
    <row r="17" spans="1:10" x14ac:dyDescent="0.3">
      <c r="A17" s="1">
        <v>2022</v>
      </c>
      <c r="B17" s="3" t="s">
        <v>71</v>
      </c>
      <c r="C17" s="2">
        <v>796070</v>
      </c>
      <c r="D17" s="2">
        <v>762956</v>
      </c>
      <c r="E17" s="2">
        <v>69617310</v>
      </c>
      <c r="F17" s="2">
        <v>100000000</v>
      </c>
      <c r="G17" s="2">
        <v>0</v>
      </c>
      <c r="H17" s="17">
        <v>0.71537877141652262</v>
      </c>
      <c r="I17" s="4">
        <v>-22.571945982723708</v>
      </c>
      <c r="J17" s="10">
        <v>45291</v>
      </c>
    </row>
    <row r="18" spans="1:10" x14ac:dyDescent="0.3">
      <c r="A18" s="1">
        <v>2011</v>
      </c>
      <c r="B18" s="2" t="s">
        <v>7</v>
      </c>
      <c r="C18" s="2">
        <v>-574867</v>
      </c>
      <c r="D18" s="2">
        <v>105133</v>
      </c>
      <c r="E18" s="2">
        <v>22404</v>
      </c>
      <c r="F18" s="2">
        <v>25000000</v>
      </c>
      <c r="G18" s="2">
        <v>0</v>
      </c>
      <c r="H18" s="17">
        <v>2.352537414500298</v>
      </c>
      <c r="I18" s="4">
        <v>21.550775994819006</v>
      </c>
      <c r="J18" s="10">
        <v>45291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5084234</v>
      </c>
      <c r="F19" s="2">
        <v>25000000</v>
      </c>
      <c r="G19" s="2">
        <v>518518</v>
      </c>
      <c r="H19" s="17">
        <v>1.2093394352481774</v>
      </c>
      <c r="I19" s="4">
        <v>5.7327698362363844</v>
      </c>
      <c r="J19" s="10">
        <v>45291</v>
      </c>
    </row>
    <row r="20" spans="1:10" x14ac:dyDescent="0.3">
      <c r="A20" s="1">
        <v>2023</v>
      </c>
      <c r="B20" s="2" t="s">
        <v>73</v>
      </c>
      <c r="C20" s="2">
        <v>7500000</v>
      </c>
      <c r="D20" s="2">
        <v>0</v>
      </c>
      <c r="E20" s="2">
        <v>6284564</v>
      </c>
      <c r="F20" s="2">
        <v>75000000</v>
      </c>
      <c r="G20" s="2">
        <v>67500000</v>
      </c>
      <c r="H20" s="17">
        <v>0.83794181792</v>
      </c>
      <c r="I20" s="4">
        <v>-17.072794025018055</v>
      </c>
      <c r="J20" s="10">
        <v>45291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15036198</v>
      </c>
      <c r="F21" s="2">
        <v>20000000</v>
      </c>
      <c r="G21" s="2">
        <v>0</v>
      </c>
      <c r="H21" s="17">
        <v>1.133223473146759</v>
      </c>
      <c r="I21" s="4">
        <v>2.3605713017521124</v>
      </c>
      <c r="J21" s="10">
        <v>45291</v>
      </c>
    </row>
    <row r="22" spans="1:10" x14ac:dyDescent="0.3">
      <c r="A22" s="1">
        <v>2021</v>
      </c>
      <c r="B22" s="2" t="s">
        <v>67</v>
      </c>
      <c r="C22" s="2">
        <v>1225992</v>
      </c>
      <c r="D22" s="2">
        <v>51551</v>
      </c>
      <c r="E22" s="2">
        <v>34116272</v>
      </c>
      <c r="F22" s="2">
        <v>40000000</v>
      </c>
      <c r="G22" s="2">
        <v>11359129</v>
      </c>
      <c r="H22" s="17">
        <v>1.2852319208155005</v>
      </c>
      <c r="I22" s="4">
        <v>16.028482458181649</v>
      </c>
      <c r="J22" s="10">
        <v>45291</v>
      </c>
    </row>
    <row r="23" spans="1:10" x14ac:dyDescent="0.3">
      <c r="A23" s="1">
        <v>2012</v>
      </c>
      <c r="B23" s="2" t="s">
        <v>6</v>
      </c>
      <c r="C23" s="2">
        <v>0</v>
      </c>
      <c r="D23" s="2">
        <v>0</v>
      </c>
      <c r="E23" s="2">
        <v>20799193</v>
      </c>
      <c r="F23" s="2">
        <v>20000000</v>
      </c>
      <c r="G23" s="2">
        <v>1398149</v>
      </c>
      <c r="H23" s="17">
        <v>1.4779920052020543</v>
      </c>
      <c r="I23" s="4">
        <v>4.5746851662298083</v>
      </c>
      <c r="J23" s="10">
        <v>45291</v>
      </c>
    </row>
    <row r="24" spans="1:10" x14ac:dyDescent="0.3">
      <c r="A24" s="1">
        <v>2018</v>
      </c>
      <c r="B24" s="2" t="s">
        <v>45</v>
      </c>
      <c r="C24" s="2">
        <v>86233</v>
      </c>
      <c r="D24" s="2">
        <v>46160</v>
      </c>
      <c r="E24" s="2">
        <v>15258077</v>
      </c>
      <c r="F24" s="2">
        <v>25000000</v>
      </c>
      <c r="G24" s="2">
        <v>3129886</v>
      </c>
      <c r="H24" s="17">
        <v>1.0438098381996954</v>
      </c>
      <c r="I24" s="4">
        <v>1.2226369953260541</v>
      </c>
      <c r="J24" s="10">
        <v>45291</v>
      </c>
    </row>
    <row r="25" spans="1:10" x14ac:dyDescent="0.3">
      <c r="A25" s="1">
        <v>2004</v>
      </c>
      <c r="B25" s="2" t="s">
        <v>3</v>
      </c>
      <c r="C25" s="2">
        <v>214893</v>
      </c>
      <c r="D25" s="2">
        <v>1558476</v>
      </c>
      <c r="E25" s="2">
        <v>203941227</v>
      </c>
      <c r="F25" s="2">
        <v>63867553</v>
      </c>
      <c r="G25" s="2">
        <v>0</v>
      </c>
      <c r="H25" s="17">
        <v>2.0926641659541949</v>
      </c>
      <c r="I25" s="4">
        <v>6.708759928617325</v>
      </c>
      <c r="J25" s="10">
        <v>45291</v>
      </c>
    </row>
    <row r="26" spans="1:10" x14ac:dyDescent="0.3">
      <c r="A26" s="1">
        <v>2015</v>
      </c>
      <c r="B26" s="2" t="s">
        <v>4</v>
      </c>
      <c r="C26" s="2">
        <v>23845</v>
      </c>
      <c r="D26" s="2">
        <v>50119</v>
      </c>
      <c r="E26" s="2">
        <v>14390792</v>
      </c>
      <c r="F26" s="2">
        <v>50000000</v>
      </c>
      <c r="G26" s="2">
        <v>0</v>
      </c>
      <c r="H26" s="17">
        <v>0.81587619957098623</v>
      </c>
      <c r="I26" s="4">
        <v>-4.7830402242682091</v>
      </c>
      <c r="J26" s="10">
        <v>45291</v>
      </c>
    </row>
    <row r="27" spans="1:10" x14ac:dyDescent="0.3">
      <c r="A27" s="1">
        <v>2005</v>
      </c>
      <c r="B27" s="2" t="s">
        <v>5</v>
      </c>
      <c r="C27" s="2">
        <v>0</v>
      </c>
      <c r="D27" s="2">
        <v>269</v>
      </c>
      <c r="E27" s="2">
        <v>75461919</v>
      </c>
      <c r="F27" s="2">
        <v>30000000</v>
      </c>
      <c r="G27" s="2">
        <v>0</v>
      </c>
      <c r="H27" s="17">
        <v>2.5745186874953299</v>
      </c>
      <c r="I27" s="4">
        <v>5.4819401057442985</v>
      </c>
      <c r="J27" s="10">
        <v>45291</v>
      </c>
    </row>
    <row r="28" spans="1:10" x14ac:dyDescent="0.3">
      <c r="A28" s="1">
        <v>2019</v>
      </c>
      <c r="B28" s="2" t="s">
        <v>56</v>
      </c>
      <c r="C28" s="2">
        <v>682136</v>
      </c>
      <c r="D28" s="2">
        <v>682136</v>
      </c>
      <c r="E28" s="2">
        <v>65182666</v>
      </c>
      <c r="F28" s="2">
        <v>60000000</v>
      </c>
      <c r="G28" s="2">
        <v>0</v>
      </c>
      <c r="H28" s="17">
        <v>1.1522610167624241</v>
      </c>
      <c r="I28" s="4">
        <v>4.9301616714460428</v>
      </c>
      <c r="J28" s="10">
        <v>45291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-3139684</v>
      </c>
      <c r="F29" s="2">
        <v>20000000</v>
      </c>
      <c r="G29" s="2">
        <v>0</v>
      </c>
      <c r="H29" s="17">
        <v>3.6121778598788817E-2</v>
      </c>
      <c r="I29" s="4">
        <v>0</v>
      </c>
      <c r="J29" s="10">
        <v>45291</v>
      </c>
    </row>
    <row r="30" spans="1:10" x14ac:dyDescent="0.3">
      <c r="A30" s="1">
        <v>2021</v>
      </c>
      <c r="B30" s="2" t="s">
        <v>70</v>
      </c>
      <c r="C30" s="2">
        <v>5128205</v>
      </c>
      <c r="D30" s="2">
        <v>0</v>
      </c>
      <c r="E30" s="2">
        <v>26558301</v>
      </c>
      <c r="F30" s="2">
        <v>50000000</v>
      </c>
      <c r="G30" s="2">
        <v>21153846</v>
      </c>
      <c r="H30" s="17">
        <v>0.92068775163889827</v>
      </c>
      <c r="I30" s="4">
        <v>-8.8737524444018501</v>
      </c>
      <c r="J30" s="10">
        <v>45291</v>
      </c>
    </row>
    <row r="31" spans="1:10" x14ac:dyDescent="0.3">
      <c r="A31" s="1">
        <v>2020</v>
      </c>
      <c r="B31" s="2" t="s">
        <v>59</v>
      </c>
      <c r="C31" s="2">
        <v>0</v>
      </c>
      <c r="D31" s="2">
        <v>0</v>
      </c>
      <c r="E31" s="2">
        <v>42629579</v>
      </c>
      <c r="F31" s="2">
        <v>35000000</v>
      </c>
      <c r="G31" s="2">
        <v>4321395</v>
      </c>
      <c r="H31" s="17">
        <v>1.4309518653091748</v>
      </c>
      <c r="I31" s="4">
        <v>14.920884294429083</v>
      </c>
      <c r="J31" s="10">
        <v>45291</v>
      </c>
    </row>
    <row r="32" spans="1:10" x14ac:dyDescent="0.3">
      <c r="A32" s="1">
        <v>2016</v>
      </c>
      <c r="B32" s="2" t="s">
        <v>35</v>
      </c>
      <c r="C32" s="2">
        <v>-203283</v>
      </c>
      <c r="D32" s="2">
        <v>-203283</v>
      </c>
      <c r="E32" s="2">
        <v>162764341</v>
      </c>
      <c r="F32" s="2">
        <v>75000000</v>
      </c>
      <c r="G32" s="2">
        <v>0</v>
      </c>
      <c r="H32" s="17">
        <v>2.1078201097117066</v>
      </c>
      <c r="I32" s="4">
        <v>14.659930186629012</v>
      </c>
      <c r="J32" s="10">
        <v>45291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71143</v>
      </c>
      <c r="E33" s="2">
        <v>6</v>
      </c>
      <c r="F33" s="2">
        <v>15000000</v>
      </c>
      <c r="G33" s="2">
        <v>0</v>
      </c>
      <c r="H33" s="17">
        <v>1.7571641971778529</v>
      </c>
      <c r="I33" s="4">
        <v>50.155104101873093</v>
      </c>
      <c r="J33" s="10">
        <v>45291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0</v>
      </c>
      <c r="E34" s="2">
        <v>19953</v>
      </c>
      <c r="F34" s="2">
        <v>15000000</v>
      </c>
      <c r="G34" s="2">
        <v>0</v>
      </c>
      <c r="H34" s="17">
        <v>1.5503138421207758</v>
      </c>
      <c r="I34" s="4">
        <v>26.347206182848872</v>
      </c>
      <c r="J34" s="10">
        <v>45291</v>
      </c>
    </row>
    <row r="35" spans="1:10" x14ac:dyDescent="0.3">
      <c r="A35" s="1">
        <v>2023</v>
      </c>
      <c r="B35" s="2" t="s">
        <v>74</v>
      </c>
      <c r="C35" s="2">
        <v>1391404</v>
      </c>
      <c r="D35" s="2">
        <v>0</v>
      </c>
      <c r="E35" s="2">
        <v>5274206</v>
      </c>
      <c r="F35" s="2">
        <v>40000000</v>
      </c>
      <c r="G35" s="2">
        <v>33546273</v>
      </c>
      <c r="H35" s="17">
        <v>0.81723423711767185</v>
      </c>
      <c r="I35" s="4">
        <v>-24.171764608684455</v>
      </c>
      <c r="J35" s="10">
        <v>45291</v>
      </c>
    </row>
    <row r="36" spans="1:10" x14ac:dyDescent="0.3">
      <c r="A36" s="1">
        <v>2020</v>
      </c>
      <c r="B36" s="2" t="s">
        <v>68</v>
      </c>
      <c r="C36" s="2">
        <v>4049171</v>
      </c>
      <c r="D36" s="2">
        <v>0</v>
      </c>
      <c r="E36" s="2">
        <v>21455508</v>
      </c>
      <c r="F36" s="2">
        <v>35437928</v>
      </c>
      <c r="G36" s="2">
        <v>12763242</v>
      </c>
      <c r="H36" s="17">
        <v>0.9369621142648874</v>
      </c>
      <c r="I36" s="4">
        <v>-3.6655950336046406</v>
      </c>
      <c r="J36" s="10">
        <v>45291</v>
      </c>
    </row>
    <row r="37" spans="1:10" x14ac:dyDescent="0.3">
      <c r="A37" s="1">
        <v>2023</v>
      </c>
      <c r="B37" s="2" t="s">
        <v>76</v>
      </c>
      <c r="C37" s="2">
        <v>0</v>
      </c>
      <c r="D37" s="2">
        <v>0</v>
      </c>
      <c r="E37" s="2">
        <v>0</v>
      </c>
      <c r="F37" s="2">
        <v>50000000</v>
      </c>
      <c r="G37" s="2">
        <v>50000000</v>
      </c>
      <c r="H37" s="17">
        <v>0</v>
      </c>
      <c r="I37" s="4">
        <v>0</v>
      </c>
      <c r="J37" s="10">
        <v>45291</v>
      </c>
    </row>
    <row r="38" spans="1:10" x14ac:dyDescent="0.3">
      <c r="A38" s="1">
        <v>2021</v>
      </c>
      <c r="B38" s="2" t="s">
        <v>63</v>
      </c>
      <c r="C38" s="2">
        <v>0</v>
      </c>
      <c r="D38" s="2">
        <v>75229</v>
      </c>
      <c r="E38" s="2">
        <v>32019651</v>
      </c>
      <c r="F38" s="2">
        <v>50000000</v>
      </c>
      <c r="G38" s="2">
        <v>21000000</v>
      </c>
      <c r="H38" s="17">
        <v>1.1260346491984878</v>
      </c>
      <c r="I38" s="17">
        <v>12.816584787095042</v>
      </c>
      <c r="J38" s="10">
        <v>45291</v>
      </c>
    </row>
    <row r="39" spans="1:10" x14ac:dyDescent="0.3">
      <c r="A39" s="1">
        <v>2015</v>
      </c>
      <c r="B39" s="2" t="s">
        <v>36</v>
      </c>
      <c r="C39" s="2">
        <v>651433</v>
      </c>
      <c r="D39" s="2">
        <v>651433</v>
      </c>
      <c r="E39" s="2">
        <v>64663997</v>
      </c>
      <c r="F39" s="2">
        <v>50000000</v>
      </c>
      <c r="G39" s="2">
        <v>0</v>
      </c>
      <c r="H39" s="17">
        <v>1.5320724139031427</v>
      </c>
      <c r="I39" s="4">
        <v>6.7709239833603885</v>
      </c>
      <c r="J39" s="10">
        <v>45291</v>
      </c>
    </row>
    <row r="40" spans="1:10" x14ac:dyDescent="0.3">
      <c r="A40" s="1">
        <v>2015</v>
      </c>
      <c r="B40" s="2" t="s">
        <v>46</v>
      </c>
      <c r="C40" s="2">
        <v>0</v>
      </c>
      <c r="D40" s="2">
        <v>0</v>
      </c>
      <c r="E40" s="2">
        <v>77840678</v>
      </c>
      <c r="F40" s="2">
        <v>50000000</v>
      </c>
      <c r="G40" s="2">
        <v>0</v>
      </c>
      <c r="H40" s="17">
        <v>1.5568135547999999</v>
      </c>
      <c r="I40" s="4">
        <v>5.6925549254299046</v>
      </c>
      <c r="J40" s="10">
        <v>45291</v>
      </c>
    </row>
    <row r="41" spans="1:10" x14ac:dyDescent="0.3">
      <c r="A41" s="1">
        <v>2008</v>
      </c>
      <c r="B41" s="2" t="s">
        <v>55</v>
      </c>
      <c r="C41" s="2">
        <v>0</v>
      </c>
      <c r="D41" s="2">
        <v>37042</v>
      </c>
      <c r="E41" s="2">
        <v>14216099</v>
      </c>
      <c r="F41" s="2">
        <v>40000000</v>
      </c>
      <c r="G41" s="2">
        <v>750435</v>
      </c>
      <c r="H41" s="17">
        <v>1.0329736132013527</v>
      </c>
      <c r="I41" s="4">
        <v>0.51620340173239576</v>
      </c>
      <c r="J41" s="10">
        <v>45291</v>
      </c>
    </row>
    <row r="42" spans="1:10" x14ac:dyDescent="0.3">
      <c r="A42" s="1">
        <v>2015</v>
      </c>
      <c r="B42" s="2" t="s">
        <v>38</v>
      </c>
      <c r="C42" s="2">
        <v>0</v>
      </c>
      <c r="D42" s="2">
        <v>0</v>
      </c>
      <c r="E42" s="2">
        <v>91958</v>
      </c>
      <c r="F42" s="2">
        <v>28531885</v>
      </c>
      <c r="G42" s="2">
        <v>1226196</v>
      </c>
      <c r="H42" s="17">
        <v>1.4453693730077188</v>
      </c>
      <c r="I42" s="4">
        <v>15.516886833553478</v>
      </c>
      <c r="J42" s="10">
        <v>45291</v>
      </c>
    </row>
    <row r="43" spans="1:10" x14ac:dyDescent="0.3">
      <c r="A43" s="1">
        <v>2006</v>
      </c>
      <c r="B43" s="2" t="s">
        <v>20</v>
      </c>
      <c r="C43" s="2">
        <v>0</v>
      </c>
      <c r="D43" s="2">
        <v>0</v>
      </c>
      <c r="E43" s="2">
        <v>350063</v>
      </c>
      <c r="F43" s="2">
        <v>30000000</v>
      </c>
      <c r="G43" s="2">
        <v>0</v>
      </c>
      <c r="H43" s="17">
        <v>0.47098110033333335</v>
      </c>
      <c r="I43" s="4">
        <v>-6.7421486720865564</v>
      </c>
      <c r="J43" s="10">
        <v>45291</v>
      </c>
    </row>
    <row r="44" spans="1:10" x14ac:dyDescent="0.3">
      <c r="A44" s="1">
        <v>2013</v>
      </c>
      <c r="B44" s="2" t="s">
        <v>22</v>
      </c>
      <c r="C44" s="2">
        <v>0</v>
      </c>
      <c r="D44" s="2">
        <v>0</v>
      </c>
      <c r="E44" s="2">
        <v>1317199</v>
      </c>
      <c r="F44" s="2">
        <v>24474342</v>
      </c>
      <c r="G44" s="2">
        <v>0</v>
      </c>
      <c r="H44" s="17">
        <v>1.3928659623497117</v>
      </c>
      <c r="I44" s="4">
        <v>8.6697203676196146</v>
      </c>
      <c r="J44" s="10">
        <v>45291</v>
      </c>
    </row>
    <row r="45" spans="1:10" x14ac:dyDescent="0.3">
      <c r="A45" s="1">
        <v>2021</v>
      </c>
      <c r="B45" s="2" t="s">
        <v>72</v>
      </c>
      <c r="C45" s="2">
        <v>936174</v>
      </c>
      <c r="D45" s="2">
        <v>0</v>
      </c>
      <c r="E45" s="2">
        <v>1777672</v>
      </c>
      <c r="F45" s="2">
        <v>50000000</v>
      </c>
      <c r="G45" s="2">
        <v>45899810</v>
      </c>
      <c r="H45" s="17">
        <v>0.43355844485255562</v>
      </c>
      <c r="I45" s="4">
        <v>-71.538194254580063</v>
      </c>
      <c r="J45" s="10">
        <v>45291</v>
      </c>
    </row>
    <row r="46" spans="1:10" x14ac:dyDescent="0.3">
      <c r="A46" s="1">
        <v>2006</v>
      </c>
      <c r="B46" s="2" t="s">
        <v>24</v>
      </c>
      <c r="C46" s="2">
        <v>0</v>
      </c>
      <c r="D46" s="2">
        <v>0</v>
      </c>
      <c r="E46" s="2">
        <v>499027</v>
      </c>
      <c r="F46" s="2">
        <v>25000000</v>
      </c>
      <c r="G46" s="2">
        <v>0</v>
      </c>
      <c r="H46" s="17">
        <v>0.71397697948946293</v>
      </c>
      <c r="I46" s="4">
        <v>-3.6540031465999823</v>
      </c>
      <c r="J46" s="10">
        <v>45291</v>
      </c>
    </row>
    <row r="47" spans="1:10" x14ac:dyDescent="0.3">
      <c r="A47" s="21">
        <v>2009</v>
      </c>
      <c r="B47" s="2" t="s">
        <v>25</v>
      </c>
      <c r="C47" s="2">
        <v>0</v>
      </c>
      <c r="D47" s="2">
        <v>0</v>
      </c>
      <c r="E47" s="2">
        <v>10296413</v>
      </c>
      <c r="F47" s="2">
        <v>25000000</v>
      </c>
      <c r="G47" s="2">
        <v>1884390</v>
      </c>
      <c r="H47" s="17">
        <v>1.6330011967349829</v>
      </c>
      <c r="I47" s="4">
        <v>8.2506171060051656</v>
      </c>
      <c r="J47" s="10">
        <v>45291</v>
      </c>
    </row>
    <row r="48" spans="1:10" x14ac:dyDescent="0.3">
      <c r="A48" s="1">
        <v>2020</v>
      </c>
      <c r="B48" s="2" t="s">
        <v>60</v>
      </c>
      <c r="C48" s="2">
        <v>4420215</v>
      </c>
      <c r="D48" s="2">
        <v>32432</v>
      </c>
      <c r="E48" s="2">
        <v>40393052</v>
      </c>
      <c r="F48" s="2">
        <v>50000000</v>
      </c>
      <c r="G48" s="2">
        <v>6232089</v>
      </c>
      <c r="H48" s="17">
        <v>0.92363293281235193</v>
      </c>
      <c r="I48" s="4">
        <v>-5.6979976960245153</v>
      </c>
      <c r="J48" s="10">
        <v>45291</v>
      </c>
    </row>
    <row r="49" spans="1:11" x14ac:dyDescent="0.3">
      <c r="A49" s="1">
        <v>2023</v>
      </c>
      <c r="B49" s="2" t="s">
        <v>77</v>
      </c>
      <c r="C49" s="2">
        <v>3035806</v>
      </c>
      <c r="D49" s="2">
        <v>0</v>
      </c>
      <c r="E49" s="2">
        <v>2270358</v>
      </c>
      <c r="F49" s="2">
        <v>50000000</v>
      </c>
      <c r="G49" s="2">
        <v>46964194</v>
      </c>
      <c r="H49" s="17">
        <v>0.74786004112252236</v>
      </c>
      <c r="I49" s="4">
        <v>-37.423436897531325</v>
      </c>
      <c r="J49" s="10">
        <v>45291</v>
      </c>
    </row>
    <row r="50" spans="1:11" x14ac:dyDescent="0.3">
      <c r="A50" s="21">
        <v>2021</v>
      </c>
      <c r="B50" s="2" t="s">
        <v>66</v>
      </c>
      <c r="C50" s="2">
        <v>1441176</v>
      </c>
      <c r="D50" s="2">
        <v>0</v>
      </c>
      <c r="E50" s="2">
        <v>16330243</v>
      </c>
      <c r="F50" s="2">
        <v>35000000</v>
      </c>
      <c r="G50" s="2">
        <v>19195922</v>
      </c>
      <c r="H50" s="17">
        <v>1.0618880090296599</v>
      </c>
      <c r="I50" s="4">
        <v>11.75695684878848</v>
      </c>
      <c r="J50" s="10">
        <v>45291</v>
      </c>
    </row>
    <row r="51" spans="1:11" x14ac:dyDescent="0.3">
      <c r="J51" s="10"/>
    </row>
    <row r="52" spans="1:11" x14ac:dyDescent="0.3">
      <c r="A52" s="8"/>
      <c r="B52" s="13" t="s">
        <v>41</v>
      </c>
      <c r="C52" s="9">
        <f>SUM(C4:C50)</f>
        <v>35599384</v>
      </c>
      <c r="D52" s="9">
        <f>SUM(D4:D50)</f>
        <v>4807615</v>
      </c>
      <c r="E52" s="9">
        <f t="shared" ref="E52:F52" si="0">SUM(E4:E50)</f>
        <v>1234979994</v>
      </c>
      <c r="F52" s="9">
        <f t="shared" si="0"/>
        <v>1712844709</v>
      </c>
      <c r="G52" s="9">
        <f>SUM(G4:G50)+1</f>
        <v>401457588</v>
      </c>
      <c r="H52" s="17">
        <v>1.27</v>
      </c>
      <c r="I52" s="4">
        <v>4.8643000000000001</v>
      </c>
      <c r="J52" s="10">
        <v>45291</v>
      </c>
    </row>
    <row r="53" spans="1:11" x14ac:dyDescent="0.3">
      <c r="C53" s="15"/>
      <c r="H53"/>
    </row>
    <row r="54" spans="1:11" x14ac:dyDescent="0.3">
      <c r="A54" s="27" t="s">
        <v>37</v>
      </c>
      <c r="B54" s="27"/>
    </row>
    <row r="55" spans="1:11" x14ac:dyDescent="0.3">
      <c r="A55" s="27" t="s">
        <v>40</v>
      </c>
      <c r="B55" s="27"/>
      <c r="E55"/>
      <c r="H55" s="12"/>
      <c r="I55" s="12"/>
      <c r="J55" s="12"/>
    </row>
    <row r="56" spans="1:11" x14ac:dyDescent="0.3">
      <c r="A56" s="27" t="s">
        <v>42</v>
      </c>
      <c r="B56" s="27"/>
    </row>
    <row r="57" spans="1:11" x14ac:dyDescent="0.3">
      <c r="A57" s="27"/>
      <c r="B57" s="27"/>
      <c r="K57" s="8"/>
    </row>
    <row r="58" spans="1:11" x14ac:dyDescent="0.3">
      <c r="A58" s="19"/>
      <c r="B58" s="19"/>
      <c r="K58" s="8"/>
    </row>
  </sheetData>
  <mergeCells count="3">
    <mergeCell ref="A54:B54"/>
    <mergeCell ref="A55:B55"/>
    <mergeCell ref="A56:B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AF55-7882-42DA-87B0-FBD9126B87AD}">
  <dimension ref="A1:M56"/>
  <sheetViews>
    <sheetView workbookViewId="0">
      <pane ySplit="2" topLeftCell="A42" activePane="bottomLeft" state="frozen"/>
      <selection activeCell="E20" sqref="E20"/>
      <selection pane="bottomLeft" activeCell="E20" sqref="E20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45107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3115569</v>
      </c>
      <c r="F4" s="2">
        <v>25000000</v>
      </c>
      <c r="G4" s="2">
        <v>0</v>
      </c>
      <c r="H4" s="17">
        <v>1.3117531495283761</v>
      </c>
      <c r="I4" s="17">
        <v>8.804303218983712</v>
      </c>
      <c r="J4" s="10">
        <v>45107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221268</v>
      </c>
      <c r="F5" s="2">
        <v>25533001</v>
      </c>
      <c r="G5" s="2">
        <v>1622450</v>
      </c>
      <c r="H5" s="17">
        <v>0.53535342681634035</v>
      </c>
      <c r="I5" s="4">
        <v>-8.9890635688226759</v>
      </c>
      <c r="J5" s="10">
        <v>45107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25887159</v>
      </c>
      <c r="F6" s="2">
        <v>20000000</v>
      </c>
      <c r="G6" s="2">
        <v>2015220</v>
      </c>
      <c r="H6" s="17">
        <v>1.746774698262507</v>
      </c>
      <c r="I6" s="4">
        <v>12.465169829702916</v>
      </c>
      <c r="J6" s="10">
        <v>45107</v>
      </c>
    </row>
    <row r="7" spans="1:13" x14ac:dyDescent="0.3">
      <c r="A7" s="1">
        <v>2019</v>
      </c>
      <c r="B7" s="3" t="s">
        <v>54</v>
      </c>
      <c r="C7" s="2">
        <v>1312500</v>
      </c>
      <c r="D7" s="2">
        <v>0</v>
      </c>
      <c r="E7" s="2">
        <v>29836153</v>
      </c>
      <c r="F7" s="2">
        <v>35000000</v>
      </c>
      <c r="G7" s="2">
        <v>10412500</v>
      </c>
      <c r="H7" s="17">
        <v>1.2134683538342654</v>
      </c>
      <c r="I7" s="4">
        <v>9.4625924633605862</v>
      </c>
      <c r="J7" s="10">
        <v>45107</v>
      </c>
    </row>
    <row r="8" spans="1:13" x14ac:dyDescent="0.3">
      <c r="A8" s="1">
        <v>2015</v>
      </c>
      <c r="B8" s="3" t="s">
        <v>34</v>
      </c>
      <c r="C8" s="2">
        <v>0</v>
      </c>
      <c r="D8" s="2">
        <v>70759</v>
      </c>
      <c r="E8" s="2">
        <v>16571964</v>
      </c>
      <c r="F8" s="2">
        <v>20000000</v>
      </c>
      <c r="G8" s="2">
        <v>0</v>
      </c>
      <c r="H8" s="17">
        <v>1.6225474</v>
      </c>
      <c r="I8" s="4">
        <v>8.156549438408911</v>
      </c>
      <c r="J8" s="10">
        <v>45107</v>
      </c>
    </row>
    <row r="9" spans="1:13" x14ac:dyDescent="0.3">
      <c r="A9" s="1">
        <v>2012</v>
      </c>
      <c r="B9" s="3" t="s">
        <v>10</v>
      </c>
      <c r="C9" s="2">
        <v>176000</v>
      </c>
      <c r="D9" s="2">
        <v>246857</v>
      </c>
      <c r="E9" s="2">
        <v>18039321</v>
      </c>
      <c r="F9" s="2">
        <v>20000000</v>
      </c>
      <c r="G9" s="2">
        <v>1437208</v>
      </c>
      <c r="H9" s="17">
        <v>1.5052685084568891</v>
      </c>
      <c r="I9" s="4">
        <v>9.9153080324506639</v>
      </c>
      <c r="J9" s="10">
        <v>45107</v>
      </c>
    </row>
    <row r="10" spans="1:13" x14ac:dyDescent="0.3">
      <c r="A10" s="1">
        <v>2019</v>
      </c>
      <c r="B10" s="3" t="s">
        <v>58</v>
      </c>
      <c r="C10" s="2">
        <v>1114884</v>
      </c>
      <c r="D10" s="2">
        <v>492005</v>
      </c>
      <c r="E10" s="2">
        <v>9716867</v>
      </c>
      <c r="F10" s="2">
        <v>20000000</v>
      </c>
      <c r="G10" s="2">
        <v>9147827</v>
      </c>
      <c r="H10" s="17">
        <v>1.172113213739076</v>
      </c>
      <c r="I10" s="4">
        <v>11.25152847250277</v>
      </c>
      <c r="J10" s="10">
        <v>45107</v>
      </c>
    </row>
    <row r="11" spans="1:13" x14ac:dyDescent="0.3">
      <c r="A11" s="21">
        <v>2021</v>
      </c>
      <c r="B11" s="3" t="s">
        <v>69</v>
      </c>
      <c r="C11" s="2">
        <v>7647371</v>
      </c>
      <c r="D11" s="2">
        <v>337863</v>
      </c>
      <c r="E11" s="2">
        <v>26599686</v>
      </c>
      <c r="F11" s="2">
        <v>50000000</v>
      </c>
      <c r="G11" s="2">
        <v>25044128</v>
      </c>
      <c r="H11" s="17">
        <v>1.0628011808263569</v>
      </c>
      <c r="I11" s="4">
        <v>11.945773448831719</v>
      </c>
      <c r="J11" s="10">
        <v>45107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57366</v>
      </c>
      <c r="F12" s="2">
        <v>10000000</v>
      </c>
      <c r="G12" s="2">
        <v>0</v>
      </c>
      <c r="H12" s="17">
        <v>4.702376214537745</v>
      </c>
      <c r="I12" s="4">
        <v>79.636896332666936</v>
      </c>
      <c r="J12" s="10">
        <v>45107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28648</v>
      </c>
      <c r="F13" s="2">
        <v>30000000</v>
      </c>
      <c r="G13" s="2">
        <v>33153</v>
      </c>
      <c r="H13" s="17">
        <v>1.2190417602281889</v>
      </c>
      <c r="I13" s="4">
        <v>3.0188711315988215</v>
      </c>
      <c r="J13" s="10">
        <v>45107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652175</v>
      </c>
      <c r="E14" s="2">
        <v>35160750</v>
      </c>
      <c r="F14" s="2">
        <v>40000000</v>
      </c>
      <c r="G14" s="2">
        <v>13083304</v>
      </c>
      <c r="H14" s="17">
        <v>1.2990347748346476</v>
      </c>
      <c r="I14" s="4">
        <v>15.874952390908547</v>
      </c>
      <c r="J14" s="10">
        <v>45107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5635010</v>
      </c>
      <c r="F15" s="2">
        <v>15000000</v>
      </c>
      <c r="G15" s="2">
        <v>0</v>
      </c>
      <c r="H15" s="17">
        <v>1.6154886682122416</v>
      </c>
      <c r="I15" s="4">
        <v>8.137480552524945</v>
      </c>
      <c r="J15" s="10">
        <v>45107</v>
      </c>
    </row>
    <row r="16" spans="1:13" x14ac:dyDescent="0.3">
      <c r="A16" s="1">
        <v>2012</v>
      </c>
      <c r="B16" s="3" t="s">
        <v>2</v>
      </c>
      <c r="C16" s="2">
        <v>0</v>
      </c>
      <c r="D16" s="2">
        <v>34575</v>
      </c>
      <c r="E16" s="2">
        <v>16608217</v>
      </c>
      <c r="F16" s="2">
        <v>25000000</v>
      </c>
      <c r="G16" s="2">
        <v>0</v>
      </c>
      <c r="H16" s="17">
        <v>1.3606714196</v>
      </c>
      <c r="I16" s="4">
        <v>3.887427059345594</v>
      </c>
      <c r="J16" s="10">
        <v>45107</v>
      </c>
    </row>
    <row r="17" spans="1:10" x14ac:dyDescent="0.3">
      <c r="A17" s="1">
        <v>2022</v>
      </c>
      <c r="B17" s="3" t="s">
        <v>71</v>
      </c>
      <c r="C17" s="2">
        <v>919800</v>
      </c>
      <c r="D17" s="2">
        <v>820554</v>
      </c>
      <c r="E17" s="2">
        <v>79002487</v>
      </c>
      <c r="F17" s="2">
        <v>100000000</v>
      </c>
      <c r="G17" s="2">
        <v>0</v>
      </c>
      <c r="H17" s="17">
        <v>0.80305665637363832</v>
      </c>
      <c r="I17" s="4">
        <v>-22.842315401701164</v>
      </c>
      <c r="J17" s="10">
        <v>45107</v>
      </c>
    </row>
    <row r="18" spans="1:10" x14ac:dyDescent="0.3">
      <c r="A18" s="1">
        <v>2011</v>
      </c>
      <c r="B18" s="2" t="s">
        <v>7</v>
      </c>
      <c r="C18" s="2">
        <v>0</v>
      </c>
      <c r="D18" s="2">
        <v>0</v>
      </c>
      <c r="E18" s="2">
        <v>1160535</v>
      </c>
      <c r="F18" s="2">
        <v>25000000</v>
      </c>
      <c r="G18" s="2">
        <v>0</v>
      </c>
      <c r="H18" s="17">
        <v>2.3144478120201435</v>
      </c>
      <c r="I18" s="4">
        <v>21.578741618075338</v>
      </c>
      <c r="J18" s="10">
        <v>45107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6970840</v>
      </c>
      <c r="F19" s="2">
        <v>25000000</v>
      </c>
      <c r="G19" s="2">
        <v>518518</v>
      </c>
      <c r="H19" s="17">
        <v>1.2731276916396366</v>
      </c>
      <c r="I19" s="4">
        <v>7.1447018585525157</v>
      </c>
      <c r="J19" s="10">
        <v>45107</v>
      </c>
    </row>
    <row r="20" spans="1:10" x14ac:dyDescent="0.3">
      <c r="A20" s="1">
        <v>2023</v>
      </c>
      <c r="B20" s="2" t="s">
        <v>73</v>
      </c>
      <c r="C20" s="2">
        <v>0</v>
      </c>
      <c r="D20" s="2">
        <v>0</v>
      </c>
      <c r="E20" s="2">
        <v>0</v>
      </c>
      <c r="F20" s="2">
        <v>75000000</v>
      </c>
      <c r="G20" s="2">
        <v>75000000</v>
      </c>
      <c r="H20" s="17">
        <v>0</v>
      </c>
      <c r="I20" s="4">
        <v>0</v>
      </c>
      <c r="J20" s="10">
        <v>45107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16776593</v>
      </c>
      <c r="F21" s="2">
        <v>20000000</v>
      </c>
      <c r="G21" s="2">
        <v>0</v>
      </c>
      <c r="H21" s="17">
        <v>3.9661469878329303</v>
      </c>
      <c r="I21" s="4">
        <v>3.9661469878329303</v>
      </c>
      <c r="J21" s="10">
        <v>45107</v>
      </c>
    </row>
    <row r="22" spans="1:10" x14ac:dyDescent="0.3">
      <c r="A22" s="1">
        <v>2021</v>
      </c>
      <c r="B22" s="2" t="s">
        <v>67</v>
      </c>
      <c r="C22" s="2">
        <v>3029062</v>
      </c>
      <c r="D22" s="2">
        <v>648681</v>
      </c>
      <c r="E22" s="2">
        <v>33382153</v>
      </c>
      <c r="F22" s="2">
        <v>40000000</v>
      </c>
      <c r="G22" s="2">
        <v>12264206</v>
      </c>
      <c r="H22" s="17">
        <v>20.98628221578549</v>
      </c>
      <c r="I22" s="4">
        <v>20.98628221578549</v>
      </c>
      <c r="J22" s="10">
        <v>45107</v>
      </c>
    </row>
    <row r="23" spans="1:10" x14ac:dyDescent="0.3">
      <c r="A23" s="1">
        <v>2012</v>
      </c>
      <c r="B23" s="2" t="s">
        <v>6</v>
      </c>
      <c r="C23" s="2">
        <v>0</v>
      </c>
      <c r="D23" s="2">
        <v>63153</v>
      </c>
      <c r="E23" s="2">
        <v>20461602</v>
      </c>
      <c r="F23" s="2">
        <v>20000000</v>
      </c>
      <c r="G23" s="2">
        <v>1398149</v>
      </c>
      <c r="H23" s="17">
        <v>1.4230213465778447</v>
      </c>
      <c r="I23" s="4">
        <v>4.3278241484527635</v>
      </c>
      <c r="J23" s="10">
        <v>45107</v>
      </c>
    </row>
    <row r="24" spans="1:10" x14ac:dyDescent="0.3">
      <c r="A24" s="1">
        <v>2018</v>
      </c>
      <c r="B24" s="2" t="s">
        <v>45</v>
      </c>
      <c r="C24" s="2">
        <v>60903</v>
      </c>
      <c r="D24" s="2">
        <v>83117</v>
      </c>
      <c r="E24" s="2">
        <v>15906041</v>
      </c>
      <c r="F24" s="2">
        <v>25000000</v>
      </c>
      <c r="G24" s="2">
        <v>3306017</v>
      </c>
      <c r="H24" s="17">
        <v>1.9598326351219386</v>
      </c>
      <c r="I24" s="4">
        <v>1.9598326351219386</v>
      </c>
      <c r="J24" s="10">
        <v>45107</v>
      </c>
    </row>
    <row r="25" spans="1:10" x14ac:dyDescent="0.3">
      <c r="A25" s="1">
        <v>2004</v>
      </c>
      <c r="B25" s="2" t="s">
        <v>3</v>
      </c>
      <c r="C25" s="2">
        <v>182779</v>
      </c>
      <c r="D25" s="2">
        <v>1682644</v>
      </c>
      <c r="E25" s="2">
        <v>220637123</v>
      </c>
      <c r="F25" s="2">
        <v>63867553</v>
      </c>
      <c r="G25" s="2">
        <v>0</v>
      </c>
      <c r="H25" s="17">
        <v>2.1955239149038346</v>
      </c>
      <c r="I25" s="4">
        <v>7.2436749826428226</v>
      </c>
      <c r="J25" s="10">
        <v>45107</v>
      </c>
    </row>
    <row r="26" spans="1:10" x14ac:dyDescent="0.3">
      <c r="A26" s="1">
        <v>2015</v>
      </c>
      <c r="B26" s="2" t="s">
        <v>4</v>
      </c>
      <c r="C26" s="2">
        <v>31139</v>
      </c>
      <c r="D26" s="2">
        <v>65254</v>
      </c>
      <c r="E26" s="2">
        <v>17492437</v>
      </c>
      <c r="F26" s="2">
        <v>50000000</v>
      </c>
      <c r="G26" s="2">
        <v>0</v>
      </c>
      <c r="H26" s="17">
        <v>0.87458600598358427</v>
      </c>
      <c r="I26" s="4">
        <v>-3.1906253808262064</v>
      </c>
      <c r="J26" s="10">
        <v>45107</v>
      </c>
    </row>
    <row r="27" spans="1:10" x14ac:dyDescent="0.3">
      <c r="A27" s="1">
        <v>2005</v>
      </c>
      <c r="B27" s="2" t="s">
        <v>5</v>
      </c>
      <c r="C27" s="2">
        <v>0</v>
      </c>
      <c r="D27" s="2">
        <v>293</v>
      </c>
      <c r="E27" s="2">
        <v>84511825</v>
      </c>
      <c r="F27" s="2">
        <v>30000000</v>
      </c>
      <c r="G27" s="2">
        <v>0</v>
      </c>
      <c r="H27" s="17">
        <v>2.8719804005681526</v>
      </c>
      <c r="I27" s="4">
        <v>6.2924223144736002</v>
      </c>
      <c r="J27" s="10">
        <v>45107</v>
      </c>
    </row>
    <row r="28" spans="1:10" x14ac:dyDescent="0.3">
      <c r="A28" s="1">
        <v>2019</v>
      </c>
      <c r="B28" s="2" t="s">
        <v>56</v>
      </c>
      <c r="C28" s="2">
        <v>680317</v>
      </c>
      <c r="D28" s="2">
        <v>680317</v>
      </c>
      <c r="E28" s="2">
        <v>67751513</v>
      </c>
      <c r="F28" s="2">
        <v>60000000</v>
      </c>
      <c r="G28" s="2">
        <v>0</v>
      </c>
      <c r="H28" s="17">
        <v>1.1965378542798193</v>
      </c>
      <c r="I28" s="4">
        <v>7.2301141053013218</v>
      </c>
      <c r="J28" s="10">
        <v>45107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-2951958</v>
      </c>
      <c r="F29" s="2">
        <v>20000000</v>
      </c>
      <c r="G29" s="2">
        <v>0</v>
      </c>
      <c r="H29" s="17">
        <v>4.5196502929975887E-2</v>
      </c>
      <c r="I29" s="4">
        <v>0</v>
      </c>
      <c r="J29" s="10">
        <v>45107</v>
      </c>
    </row>
    <row r="30" spans="1:10" x14ac:dyDescent="0.3">
      <c r="A30" s="1">
        <v>2021</v>
      </c>
      <c r="B30" s="2" t="s">
        <v>70</v>
      </c>
      <c r="C30" s="2">
        <v>5128205</v>
      </c>
      <c r="D30" s="2">
        <v>0</v>
      </c>
      <c r="E30" s="2">
        <v>16887308</v>
      </c>
      <c r="F30" s="2">
        <v>50000000</v>
      </c>
      <c r="G30" s="2">
        <v>31410256</v>
      </c>
      <c r="H30" s="17">
        <v>-11.87681626956476</v>
      </c>
      <c r="I30" s="4">
        <v>-11.87681626956476</v>
      </c>
      <c r="J30" s="10">
        <v>45107</v>
      </c>
    </row>
    <row r="31" spans="1:10" x14ac:dyDescent="0.3">
      <c r="A31" s="1">
        <v>2020</v>
      </c>
      <c r="B31" s="2" t="s">
        <v>59</v>
      </c>
      <c r="C31" s="2">
        <v>0</v>
      </c>
      <c r="D31" s="2">
        <v>329877</v>
      </c>
      <c r="E31" s="2">
        <v>42207186</v>
      </c>
      <c r="F31" s="2">
        <v>35000000</v>
      </c>
      <c r="G31" s="2">
        <v>4321395</v>
      </c>
      <c r="H31" s="17">
        <v>18.073116391380427</v>
      </c>
      <c r="I31" s="4">
        <v>18.073116391380427</v>
      </c>
      <c r="J31" s="10">
        <v>45107</v>
      </c>
    </row>
    <row r="32" spans="1:10" x14ac:dyDescent="0.3">
      <c r="A32" s="1">
        <v>2016</v>
      </c>
      <c r="B32" s="2" t="s">
        <v>35</v>
      </c>
      <c r="C32" s="2">
        <v>77112</v>
      </c>
      <c r="D32" s="2">
        <v>77112</v>
      </c>
      <c r="E32" s="2">
        <v>165940833</v>
      </c>
      <c r="F32" s="2">
        <v>75000000</v>
      </c>
      <c r="G32" s="2">
        <v>0</v>
      </c>
      <c r="H32" s="17">
        <v>2.1485974792859772</v>
      </c>
      <c r="I32" s="4">
        <v>16.219893228064564</v>
      </c>
      <c r="J32" s="10">
        <v>45107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71282</v>
      </c>
      <c r="F33" s="2">
        <v>15000000</v>
      </c>
      <c r="G33" s="2">
        <v>0</v>
      </c>
      <c r="H33" s="17">
        <v>1.757173646242058</v>
      </c>
      <c r="I33" s="4">
        <v>50.156311196441436</v>
      </c>
      <c r="J33" s="10">
        <v>45107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0</v>
      </c>
      <c r="E34" s="2">
        <v>59209</v>
      </c>
      <c r="F34" s="2">
        <v>15000000</v>
      </c>
      <c r="G34" s="2">
        <v>0</v>
      </c>
      <c r="H34" s="17">
        <v>1.5500677445220534</v>
      </c>
      <c r="I34" s="4">
        <v>26.347118561154481</v>
      </c>
      <c r="J34" s="10">
        <v>45107</v>
      </c>
    </row>
    <row r="35" spans="1:10" x14ac:dyDescent="0.3">
      <c r="A35" s="1">
        <v>2023</v>
      </c>
      <c r="B35" s="2" t="s">
        <v>74</v>
      </c>
      <c r="C35" s="2">
        <v>1459848</v>
      </c>
      <c r="D35" s="2">
        <v>0</v>
      </c>
      <c r="E35" s="2">
        <v>4233599</v>
      </c>
      <c r="F35" s="2">
        <v>40000000</v>
      </c>
      <c r="G35" s="2">
        <v>34729746</v>
      </c>
      <c r="H35" s="17">
        <v>-26.560586957966503</v>
      </c>
      <c r="I35" s="4">
        <v>-26.560586957966503</v>
      </c>
      <c r="J35" s="10">
        <v>45107</v>
      </c>
    </row>
    <row r="36" spans="1:10" x14ac:dyDescent="0.3">
      <c r="A36" s="1">
        <v>2020</v>
      </c>
      <c r="B36" s="2" t="s">
        <v>68</v>
      </c>
      <c r="C36" s="2">
        <v>0</v>
      </c>
      <c r="D36" s="2">
        <v>0</v>
      </c>
      <c r="E36" s="2">
        <v>18394558</v>
      </c>
      <c r="F36" s="2">
        <v>35437928</v>
      </c>
      <c r="G36" s="2">
        <v>16650560</v>
      </c>
      <c r="H36" s="17">
        <v>-1.5028694457959402</v>
      </c>
      <c r="I36" s="4">
        <v>-1.5028694457959402</v>
      </c>
      <c r="J36" s="10">
        <v>45107</v>
      </c>
    </row>
    <row r="37" spans="1:10" x14ac:dyDescent="0.3">
      <c r="A37" s="1">
        <v>2020</v>
      </c>
      <c r="B37" s="2" t="s">
        <v>63</v>
      </c>
      <c r="C37" s="2">
        <v>4000000</v>
      </c>
      <c r="D37" s="2">
        <v>88214</v>
      </c>
      <c r="E37" s="2">
        <v>31078120</v>
      </c>
      <c r="F37" s="2">
        <v>50000000</v>
      </c>
      <c r="G37" s="2">
        <v>21000000</v>
      </c>
      <c r="H37" s="17">
        <v>1.0930036122168623</v>
      </c>
      <c r="I37" s="17">
        <v>17.497170031822741</v>
      </c>
      <c r="J37" s="10">
        <v>45107</v>
      </c>
    </row>
    <row r="38" spans="1:10" x14ac:dyDescent="0.3">
      <c r="A38" s="1">
        <v>2015</v>
      </c>
      <c r="B38" s="2" t="s">
        <v>36</v>
      </c>
      <c r="C38" s="2">
        <v>669464</v>
      </c>
      <c r="D38" s="2">
        <v>669464</v>
      </c>
      <c r="E38" s="2">
        <v>66266707</v>
      </c>
      <c r="F38" s="2">
        <v>50000000</v>
      </c>
      <c r="G38" s="2">
        <v>0</v>
      </c>
      <c r="H38" s="17">
        <v>1.5756221087784164</v>
      </c>
      <c r="I38" s="4">
        <v>7.5153142986122523</v>
      </c>
      <c r="J38" s="10">
        <v>45107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82859235</v>
      </c>
      <c r="F39" s="2">
        <v>50000000</v>
      </c>
      <c r="G39" s="2">
        <v>0</v>
      </c>
      <c r="H39" s="17">
        <v>1.6571847056</v>
      </c>
      <c r="I39" s="4">
        <v>6.974694297936157</v>
      </c>
      <c r="J39" s="10">
        <v>45107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16499938</v>
      </c>
      <c r="F40" s="2">
        <v>40000000</v>
      </c>
      <c r="G40" s="2">
        <v>750435</v>
      </c>
      <c r="H40" s="17">
        <v>1.07514349118941</v>
      </c>
      <c r="I40" s="4">
        <v>1.148384048202522</v>
      </c>
      <c r="J40" s="10">
        <v>45107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90874</v>
      </c>
      <c r="F41" s="2">
        <v>28531885</v>
      </c>
      <c r="G41" s="2">
        <v>1211750</v>
      </c>
      <c r="H41" s="17">
        <v>15.520032702719488</v>
      </c>
      <c r="I41" s="4">
        <v>15.520032702719488</v>
      </c>
      <c r="J41" s="10">
        <v>45107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350459</v>
      </c>
      <c r="F42" s="2">
        <v>30000000</v>
      </c>
      <c r="G42" s="2">
        <v>0</v>
      </c>
      <c r="H42" s="17">
        <v>0.47099430033333334</v>
      </c>
      <c r="I42" s="4">
        <v>-6.7518377470561557</v>
      </c>
      <c r="J42" s="10">
        <v>45107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2732281</v>
      </c>
      <c r="F43" s="2">
        <v>24474342</v>
      </c>
      <c r="G43" s="2">
        <v>0</v>
      </c>
      <c r="H43" s="17">
        <v>1.4285355787782807</v>
      </c>
      <c r="I43" s="4">
        <v>9.1590281572824885</v>
      </c>
      <c r="J43" s="10">
        <v>45107</v>
      </c>
    </row>
    <row r="44" spans="1:10" x14ac:dyDescent="0.3">
      <c r="A44" s="1">
        <v>2021</v>
      </c>
      <c r="B44" s="2" t="s">
        <v>72</v>
      </c>
      <c r="C44" s="2">
        <v>0</v>
      </c>
      <c r="D44" s="2">
        <v>0</v>
      </c>
      <c r="E44" s="2">
        <v>1764562</v>
      </c>
      <c r="F44" s="2">
        <v>50000000</v>
      </c>
      <c r="G44" s="2">
        <v>46835984</v>
      </c>
      <c r="H44" s="17">
        <v>0.55769692694347939</v>
      </c>
      <c r="I44" s="4">
        <v>-44.400550244106782</v>
      </c>
      <c r="J44" s="10">
        <v>45107</v>
      </c>
    </row>
    <row r="45" spans="1:10" x14ac:dyDescent="0.3">
      <c r="A45" s="1">
        <v>2006</v>
      </c>
      <c r="B45" s="2" t="s">
        <v>24</v>
      </c>
      <c r="C45" s="2">
        <v>0</v>
      </c>
      <c r="D45" s="2">
        <v>313184</v>
      </c>
      <c r="E45" s="2">
        <v>511522</v>
      </c>
      <c r="F45" s="2">
        <v>25000000</v>
      </c>
      <c r="G45" s="2">
        <v>0</v>
      </c>
      <c r="H45" s="17">
        <v>0.71447677947506871</v>
      </c>
      <c r="I45" s="4">
        <v>-3.6516852500956931</v>
      </c>
      <c r="J45" s="10">
        <v>45107</v>
      </c>
    </row>
    <row r="46" spans="1:10" x14ac:dyDescent="0.3">
      <c r="A46" s="21">
        <v>2009</v>
      </c>
      <c r="B46" s="2" t="s">
        <v>25</v>
      </c>
      <c r="C46" s="2">
        <v>0</v>
      </c>
      <c r="D46" s="2">
        <v>0</v>
      </c>
      <c r="E46" s="2">
        <v>11003409</v>
      </c>
      <c r="F46" s="2">
        <v>25000000</v>
      </c>
      <c r="G46" s="2">
        <v>1884390</v>
      </c>
      <c r="H46" s="17">
        <v>1.6409605988927156</v>
      </c>
      <c r="I46" s="4">
        <v>8.4455614265972478</v>
      </c>
      <c r="J46" s="10">
        <v>45107</v>
      </c>
    </row>
    <row r="47" spans="1:10" x14ac:dyDescent="0.3">
      <c r="A47" s="1">
        <v>2020</v>
      </c>
      <c r="B47" s="2" t="s">
        <v>60</v>
      </c>
      <c r="C47" s="2">
        <v>2988126</v>
      </c>
      <c r="D47" s="2">
        <v>0</v>
      </c>
      <c r="E47" s="2">
        <v>35816775</v>
      </c>
      <c r="F47" s="2">
        <v>50000000</v>
      </c>
      <c r="G47" s="2">
        <v>15148064</v>
      </c>
      <c r="H47" s="17">
        <v>2.3997356766081834</v>
      </c>
      <c r="I47" s="4">
        <v>2.3997356766081834</v>
      </c>
      <c r="J47" s="10">
        <v>45107</v>
      </c>
    </row>
    <row r="48" spans="1:10" x14ac:dyDescent="0.3">
      <c r="A48" s="21">
        <v>2021</v>
      </c>
      <c r="B48" s="2" t="s">
        <v>66</v>
      </c>
      <c r="C48" s="2">
        <v>0</v>
      </c>
      <c r="D48" s="2">
        <v>206706</v>
      </c>
      <c r="E48" s="2">
        <v>6295867</v>
      </c>
      <c r="F48" s="2">
        <v>35000000</v>
      </c>
      <c r="G48" s="2">
        <v>28666510</v>
      </c>
      <c r="H48" s="17">
        <v>1.0647419728197145</v>
      </c>
      <c r="I48" s="4">
        <v>14.627248702380014</v>
      </c>
      <c r="J48" s="10">
        <v>45107</v>
      </c>
    </row>
    <row r="49" spans="1:11" x14ac:dyDescent="0.3">
      <c r="J49" s="10"/>
    </row>
    <row r="50" spans="1:11" x14ac:dyDescent="0.3">
      <c r="A50" s="8"/>
      <c r="B50" s="13" t="s">
        <v>41</v>
      </c>
      <c r="C50" s="9">
        <f>SUM(C4:C48)</f>
        <v>29477510</v>
      </c>
      <c r="D50" s="9">
        <f>SUM(D4:D48)</f>
        <v>7562804</v>
      </c>
      <c r="E50" s="9">
        <f>SUM(E4:E48)</f>
        <v>1251642893</v>
      </c>
      <c r="F50" s="9">
        <f t="shared" ref="F50" si="0">SUM(F4:F48)</f>
        <v>1612844709</v>
      </c>
      <c r="G50" s="9">
        <f>SUM(G4:G48)</f>
        <v>357891770</v>
      </c>
      <c r="H50" s="17">
        <v>1.3</v>
      </c>
      <c r="I50" s="4">
        <v>5.2172000000000001</v>
      </c>
      <c r="J50" s="10">
        <v>45107</v>
      </c>
    </row>
    <row r="51" spans="1:11" x14ac:dyDescent="0.3">
      <c r="C51" s="15"/>
      <c r="H51"/>
    </row>
    <row r="52" spans="1:11" x14ac:dyDescent="0.3">
      <c r="A52" s="27" t="s">
        <v>37</v>
      </c>
      <c r="B52" s="27"/>
    </row>
    <row r="53" spans="1:11" x14ac:dyDescent="0.3">
      <c r="A53" s="27" t="s">
        <v>40</v>
      </c>
      <c r="B53" s="27"/>
      <c r="E53"/>
      <c r="H53" s="12"/>
      <c r="I53" s="12"/>
      <c r="J53" s="12"/>
    </row>
    <row r="54" spans="1:11" x14ac:dyDescent="0.3">
      <c r="A54" s="27" t="s">
        <v>42</v>
      </c>
      <c r="B54" s="27"/>
    </row>
    <row r="55" spans="1:11" x14ac:dyDescent="0.3">
      <c r="A55" s="27"/>
      <c r="B55" s="27"/>
      <c r="K55" s="8"/>
    </row>
    <row r="56" spans="1:11" x14ac:dyDescent="0.3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B678-3C2C-4AF4-9C29-311E5FE6368D}">
  <dimension ref="A1:M60"/>
  <sheetViews>
    <sheetView workbookViewId="0">
      <pane ySplit="2" topLeftCell="A36" activePane="bottomLeft" state="frozen"/>
      <selection activeCell="B1" sqref="B1"/>
      <selection pane="bottomLeft" activeCell="F35" sqref="F35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45016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31909</v>
      </c>
      <c r="E4" s="2">
        <v>3377777</v>
      </c>
      <c r="F4" s="2">
        <v>25000000</v>
      </c>
      <c r="G4" s="2">
        <v>0</v>
      </c>
      <c r="H4" s="17">
        <v>1.3286964985007661</v>
      </c>
      <c r="I4" s="17">
        <v>9.1612146475925407</v>
      </c>
      <c r="J4" s="10">
        <v>45016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220682</v>
      </c>
      <c r="F5" s="2">
        <v>25533001</v>
      </c>
      <c r="G5" s="2">
        <v>1612075</v>
      </c>
      <c r="H5" s="17">
        <v>0.5353272494976804</v>
      </c>
      <c r="I5" s="4">
        <v>-9.0029126767876342</v>
      </c>
      <c r="J5" s="10">
        <v>45016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27126665</v>
      </c>
      <c r="F6" s="2">
        <v>20000000</v>
      </c>
      <c r="G6" s="2">
        <v>2015220</v>
      </c>
      <c r="H6" s="17">
        <v>1.814501256584899</v>
      </c>
      <c r="I6" s="4">
        <v>13.920844240595255</v>
      </c>
      <c r="J6" s="10">
        <v>45016</v>
      </c>
    </row>
    <row r="7" spans="1:13" x14ac:dyDescent="0.3">
      <c r="A7" s="1">
        <v>2019</v>
      </c>
      <c r="B7" s="3" t="s">
        <v>54</v>
      </c>
      <c r="C7" s="2">
        <v>1312500</v>
      </c>
      <c r="D7" s="2">
        <v>0</v>
      </c>
      <c r="E7" s="2">
        <v>29301767</v>
      </c>
      <c r="F7" s="2">
        <v>35000000</v>
      </c>
      <c r="G7" s="2">
        <v>11725000</v>
      </c>
      <c r="H7" s="17">
        <v>1.2589373752910848</v>
      </c>
      <c r="I7" s="4">
        <v>12.143154477380813</v>
      </c>
      <c r="J7" s="10">
        <v>45016</v>
      </c>
    </row>
    <row r="8" spans="1:13" x14ac:dyDescent="0.3">
      <c r="A8" s="1">
        <v>2015</v>
      </c>
      <c r="B8" s="3" t="s">
        <v>34</v>
      </c>
      <c r="C8" s="2">
        <v>0</v>
      </c>
      <c r="D8" s="2">
        <v>90408</v>
      </c>
      <c r="E8" s="2">
        <v>17044642</v>
      </c>
      <c r="F8" s="2">
        <v>20000000</v>
      </c>
      <c r="G8" s="2">
        <v>0</v>
      </c>
      <c r="H8" s="17">
        <v>1.6426433499999999</v>
      </c>
      <c r="I8" s="4">
        <v>8.5227790617240728</v>
      </c>
      <c r="J8" s="10">
        <v>45016</v>
      </c>
    </row>
    <row r="9" spans="1:13" x14ac:dyDescent="0.3">
      <c r="A9" s="1">
        <v>2012</v>
      </c>
      <c r="B9" s="3" t="s">
        <v>10</v>
      </c>
      <c r="C9" s="2">
        <v>0</v>
      </c>
      <c r="D9" s="2">
        <v>98540</v>
      </c>
      <c r="E9" s="2">
        <v>17886546</v>
      </c>
      <c r="F9" s="2">
        <v>20000000</v>
      </c>
      <c r="G9" s="2">
        <v>2630650</v>
      </c>
      <c r="H9" s="17">
        <v>1.4996272593150726</v>
      </c>
      <c r="I9" s="4">
        <v>10.036446181272286</v>
      </c>
      <c r="J9" s="10">
        <v>45016</v>
      </c>
    </row>
    <row r="10" spans="1:13" x14ac:dyDescent="0.3">
      <c r="A10" s="1">
        <v>2019</v>
      </c>
      <c r="B10" s="3" t="s">
        <v>58</v>
      </c>
      <c r="C10" s="2">
        <v>0</v>
      </c>
      <c r="D10" s="2">
        <v>1321309</v>
      </c>
      <c r="E10" s="2">
        <v>8699901</v>
      </c>
      <c r="F10" s="2">
        <v>20000000</v>
      </c>
      <c r="G10" s="2">
        <v>10262711</v>
      </c>
      <c r="H10" s="17">
        <v>1.1499953828297051</v>
      </c>
      <c r="I10" s="4">
        <v>10.172619028462805</v>
      </c>
      <c r="J10" s="10">
        <v>45016</v>
      </c>
    </row>
    <row r="11" spans="1:13" x14ac:dyDescent="0.3">
      <c r="A11" s="21">
        <v>2021</v>
      </c>
      <c r="B11" s="3" t="s">
        <v>69</v>
      </c>
      <c r="C11" s="2">
        <v>8300670</v>
      </c>
      <c r="D11" s="2">
        <v>857060</v>
      </c>
      <c r="E11" s="2">
        <v>19125647</v>
      </c>
      <c r="F11" s="2">
        <v>50000000</v>
      </c>
      <c r="G11" s="2">
        <v>32329541</v>
      </c>
      <c r="H11" s="17">
        <v>1.0785419785563302</v>
      </c>
      <c r="I11" s="4">
        <v>13.271054481281631</v>
      </c>
      <c r="J11" s="10">
        <v>45016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63164</v>
      </c>
      <c r="F12" s="2">
        <v>10000000</v>
      </c>
      <c r="G12" s="2">
        <v>0</v>
      </c>
      <c r="H12" s="17">
        <v>4.7037335564511897</v>
      </c>
      <c r="I12" s="4">
        <v>79.636918621113836</v>
      </c>
      <c r="J12" s="10">
        <v>45016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992418</v>
      </c>
      <c r="F13" s="2">
        <v>30000000</v>
      </c>
      <c r="G13" s="2">
        <v>33153</v>
      </c>
      <c r="H13" s="17">
        <v>1.2190042633961478</v>
      </c>
      <c r="I13" s="4">
        <v>3.0192157461453428</v>
      </c>
      <c r="J13" s="10">
        <v>45016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0</v>
      </c>
      <c r="E14" s="2">
        <v>34892936</v>
      </c>
      <c r="F14" s="2">
        <v>40000000</v>
      </c>
      <c r="G14" s="2">
        <v>12431128</v>
      </c>
      <c r="H14" s="17">
        <v>1.2656642050619913</v>
      </c>
      <c r="I14" s="4">
        <v>16.65613901757499</v>
      </c>
      <c r="J14" s="10">
        <v>45016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5883908</v>
      </c>
      <c r="F15" s="2">
        <v>15000000</v>
      </c>
      <c r="G15" s="2">
        <v>0</v>
      </c>
      <c r="H15" s="17">
        <v>1.6304159133652432</v>
      </c>
      <c r="I15" s="4">
        <v>8.2920092161346446</v>
      </c>
      <c r="J15" s="10">
        <v>45016</v>
      </c>
    </row>
    <row r="16" spans="1:13" x14ac:dyDescent="0.3">
      <c r="A16" s="1">
        <v>2012</v>
      </c>
      <c r="B16" s="3" t="s">
        <v>2</v>
      </c>
      <c r="C16" s="2">
        <v>0</v>
      </c>
      <c r="D16" s="2">
        <v>34575</v>
      </c>
      <c r="E16" s="2">
        <v>17108007</v>
      </c>
      <c r="F16" s="2">
        <v>25000000</v>
      </c>
      <c r="G16" s="2">
        <v>0</v>
      </c>
      <c r="H16" s="17">
        <v>1.3792800195999997</v>
      </c>
      <c r="I16" s="4">
        <v>4.1132418950828864</v>
      </c>
      <c r="J16" s="10">
        <v>45016</v>
      </c>
    </row>
    <row r="17" spans="1:10" x14ac:dyDescent="0.3">
      <c r="A17" s="1">
        <v>2022</v>
      </c>
      <c r="B17" s="20" t="s">
        <v>71</v>
      </c>
      <c r="C17" s="2">
        <v>1017358</v>
      </c>
      <c r="D17" s="2">
        <v>919800</v>
      </c>
      <c r="E17" s="2">
        <v>82275282</v>
      </c>
      <c r="F17" s="2">
        <v>100000000</v>
      </c>
      <c r="G17" s="2">
        <v>0</v>
      </c>
      <c r="H17" s="17">
        <v>0.83448448684139853</v>
      </c>
      <c r="I17" s="4">
        <v>-19.98525289950819</v>
      </c>
      <c r="J17" s="10">
        <v>45016</v>
      </c>
    </row>
    <row r="18" spans="1:10" x14ac:dyDescent="0.3">
      <c r="A18" s="1">
        <v>2011</v>
      </c>
      <c r="B18" s="2" t="s">
        <v>7</v>
      </c>
      <c r="C18" s="2">
        <v>-313775</v>
      </c>
      <c r="D18" s="2">
        <v>536225</v>
      </c>
      <c r="E18" s="2">
        <v>1387194</v>
      </c>
      <c r="F18" s="2">
        <v>25000000</v>
      </c>
      <c r="G18" s="2">
        <v>0</v>
      </c>
      <c r="H18" s="17">
        <v>2.3230574398722186</v>
      </c>
      <c r="I18" s="4">
        <v>21.625964649587239</v>
      </c>
      <c r="J18" s="10">
        <v>45016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7114539</v>
      </c>
      <c r="F19" s="2">
        <v>25000000</v>
      </c>
      <c r="G19" s="2">
        <v>518518</v>
      </c>
      <c r="H19" s="17">
        <v>1.2779863153560864</v>
      </c>
      <c r="I19" s="4">
        <v>7.3207850179567657</v>
      </c>
      <c r="J19" s="10">
        <v>45016</v>
      </c>
    </row>
    <row r="20" spans="1:10" x14ac:dyDescent="0.3">
      <c r="A20" s="1">
        <v>2022</v>
      </c>
      <c r="B20" s="2" t="s">
        <v>73</v>
      </c>
      <c r="C20" s="2"/>
      <c r="D20" s="2"/>
      <c r="E20" s="2">
        <v>0</v>
      </c>
      <c r="F20" s="2">
        <v>75000000</v>
      </c>
      <c r="G20" s="2">
        <v>75000000</v>
      </c>
      <c r="H20" s="17">
        <v>0</v>
      </c>
      <c r="I20" s="4">
        <v>0</v>
      </c>
      <c r="J20" s="10">
        <v>45016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16663583</v>
      </c>
      <c r="F21" s="2">
        <v>20000000</v>
      </c>
      <c r="G21" s="2">
        <v>0</v>
      </c>
      <c r="H21" s="17">
        <v>1.2142772027398925</v>
      </c>
      <c r="I21" s="4">
        <v>4.0068429283316886</v>
      </c>
      <c r="J21" s="10">
        <v>45016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85551</v>
      </c>
      <c r="E22" s="2">
        <v>31878308</v>
      </c>
      <c r="F22" s="2">
        <v>40000000</v>
      </c>
      <c r="G22" s="2">
        <v>14959036</v>
      </c>
      <c r="H22" s="17">
        <v>1.3602150649954614</v>
      </c>
      <c r="I22" s="4">
        <v>26.176829428629134</v>
      </c>
      <c r="J22" s="10">
        <v>45016</v>
      </c>
    </row>
    <row r="23" spans="1:10" x14ac:dyDescent="0.3">
      <c r="A23" s="1">
        <v>2012</v>
      </c>
      <c r="B23" s="2" t="s">
        <v>6</v>
      </c>
      <c r="C23" s="2">
        <v>0</v>
      </c>
      <c r="D23" s="2">
        <v>0</v>
      </c>
      <c r="E23" s="2">
        <v>20528500</v>
      </c>
      <c r="F23" s="2">
        <v>20000000</v>
      </c>
      <c r="G23" s="2">
        <v>1398149</v>
      </c>
      <c r="H23" s="17">
        <v>1.4232226706290925</v>
      </c>
      <c r="I23" s="4">
        <v>4.4307483067372644</v>
      </c>
      <c r="J23" s="10">
        <v>45016</v>
      </c>
    </row>
    <row r="24" spans="1:10" x14ac:dyDescent="0.3">
      <c r="A24" s="1">
        <v>2018</v>
      </c>
      <c r="B24" s="2" t="s">
        <v>45</v>
      </c>
      <c r="C24" s="2">
        <v>75155</v>
      </c>
      <c r="D24" s="2">
        <v>92504</v>
      </c>
      <c r="E24" s="2">
        <v>16319960</v>
      </c>
      <c r="F24" s="2">
        <v>25000000</v>
      </c>
      <c r="G24" s="2">
        <v>3332397</v>
      </c>
      <c r="H24" s="17">
        <v>1.0823105020099857</v>
      </c>
      <c r="I24" s="4">
        <v>2.5800380858086225</v>
      </c>
      <c r="J24" s="10">
        <v>45016</v>
      </c>
    </row>
    <row r="25" spans="1:10" x14ac:dyDescent="0.3">
      <c r="A25" s="1">
        <v>2004</v>
      </c>
      <c r="B25" s="2" t="s">
        <v>3</v>
      </c>
      <c r="C25" s="2">
        <v>190286</v>
      </c>
      <c r="D25" s="2">
        <v>1773189</v>
      </c>
      <c r="E25" s="2">
        <v>228078686</v>
      </c>
      <c r="F25" s="2">
        <v>63867553</v>
      </c>
      <c r="G25" s="2">
        <v>0</v>
      </c>
      <c r="H25" s="17">
        <v>2.2397297556492561</v>
      </c>
      <c r="I25" s="4">
        <v>7.4898443779425117</v>
      </c>
      <c r="J25" s="10">
        <v>45016</v>
      </c>
    </row>
    <row r="26" spans="1:10" x14ac:dyDescent="0.3">
      <c r="A26" s="1">
        <v>2015</v>
      </c>
      <c r="B26" s="2" t="s">
        <v>4</v>
      </c>
      <c r="C26" s="2">
        <v>44399</v>
      </c>
      <c r="D26" s="2">
        <v>93050</v>
      </c>
      <c r="E26" s="2">
        <v>21268159</v>
      </c>
      <c r="F26" s="2">
        <v>50000000</v>
      </c>
      <c r="G26" s="2">
        <v>0</v>
      </c>
      <c r="H26" s="17">
        <v>0.94685210022483601</v>
      </c>
      <c r="I26" s="4">
        <v>-1.2911959483932867</v>
      </c>
      <c r="J26" s="10">
        <v>45016</v>
      </c>
    </row>
    <row r="27" spans="1:10" x14ac:dyDescent="0.3">
      <c r="A27" s="1">
        <v>2005</v>
      </c>
      <c r="B27" s="2" t="s">
        <v>5</v>
      </c>
      <c r="C27" s="2">
        <v>0</v>
      </c>
      <c r="D27" s="2">
        <v>248</v>
      </c>
      <c r="E27" s="2">
        <v>86070334</v>
      </c>
      <c r="F27" s="2">
        <v>30000000</v>
      </c>
      <c r="G27" s="2">
        <v>0</v>
      </c>
      <c r="H27" s="17">
        <v>2.9232006507710504</v>
      </c>
      <c r="I27" s="4">
        <v>6.4897382244236468</v>
      </c>
      <c r="J27" s="10">
        <v>45016</v>
      </c>
    </row>
    <row r="28" spans="1:10" x14ac:dyDescent="0.3">
      <c r="A28" s="1">
        <v>2019</v>
      </c>
      <c r="B28" s="2" t="s">
        <v>56</v>
      </c>
      <c r="C28" s="2">
        <v>691331</v>
      </c>
      <c r="D28" s="2">
        <v>691331</v>
      </c>
      <c r="E28" s="2">
        <v>67173373</v>
      </c>
      <c r="F28" s="2">
        <v>60000000</v>
      </c>
      <c r="G28" s="2">
        <v>0</v>
      </c>
      <c r="H28" s="17">
        <v>1.1893705321354036</v>
      </c>
      <c r="I28" s="4">
        <v>7.5860302058732509</v>
      </c>
      <c r="J28" s="10">
        <v>45016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-2687829</v>
      </c>
      <c r="F29" s="2">
        <v>20000000</v>
      </c>
      <c r="G29" s="2">
        <v>0</v>
      </c>
      <c r="H29" s="17">
        <v>5.7964568423685393E-2</v>
      </c>
      <c r="I29" s="4">
        <v>0</v>
      </c>
      <c r="J29" s="10">
        <v>45016</v>
      </c>
    </row>
    <row r="30" spans="1:10" x14ac:dyDescent="0.3">
      <c r="A30" s="1">
        <v>2021</v>
      </c>
      <c r="B30" s="2" t="s">
        <v>70</v>
      </c>
      <c r="C30" s="2">
        <v>0</v>
      </c>
      <c r="D30" s="2">
        <v>0</v>
      </c>
      <c r="E30" s="2">
        <v>12168212</v>
      </c>
      <c r="F30" s="2">
        <v>50000000</v>
      </c>
      <c r="G30" s="2">
        <v>36538462</v>
      </c>
      <c r="H30" s="17">
        <v>0.90392431058890377</v>
      </c>
      <c r="I30" s="4">
        <v>-12.541177093433852</v>
      </c>
      <c r="J30" s="10">
        <v>45016</v>
      </c>
    </row>
    <row r="31" spans="1:10" x14ac:dyDescent="0.3">
      <c r="A31" s="1">
        <v>2020</v>
      </c>
      <c r="B31" s="2" t="s">
        <v>59</v>
      </c>
      <c r="C31" s="2">
        <v>1979265</v>
      </c>
      <c r="D31" s="2">
        <v>0</v>
      </c>
      <c r="E31" s="2">
        <v>42405454</v>
      </c>
      <c r="F31" s="2">
        <v>35000000</v>
      </c>
      <c r="G31" s="2">
        <v>4321395</v>
      </c>
      <c r="H31" s="17">
        <v>1.4128935937959841</v>
      </c>
      <c r="I31" s="4">
        <v>20.377954178360479</v>
      </c>
      <c r="J31" s="10">
        <v>45016</v>
      </c>
    </row>
    <row r="32" spans="1:10" x14ac:dyDescent="0.3">
      <c r="A32" s="1">
        <v>2016</v>
      </c>
      <c r="B32" s="2" t="s">
        <v>35</v>
      </c>
      <c r="C32" s="2">
        <v>-52400</v>
      </c>
      <c r="D32" s="2">
        <v>7127853</v>
      </c>
      <c r="E32" s="2">
        <v>167248104</v>
      </c>
      <c r="F32" s="2">
        <v>75000000</v>
      </c>
      <c r="G32" s="2">
        <v>0</v>
      </c>
      <c r="H32" s="17">
        <v>2.1646065333776141</v>
      </c>
      <c r="I32" s="4">
        <v>17.054638800136757</v>
      </c>
      <c r="J32" s="10">
        <v>45016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70599</v>
      </c>
      <c r="F33" s="2">
        <v>15000000</v>
      </c>
      <c r="G33" s="2">
        <v>0</v>
      </c>
      <c r="H33" s="17">
        <v>1.7571251221003124</v>
      </c>
      <c r="I33" s="4">
        <v>50.156941003350731</v>
      </c>
      <c r="J33" s="10">
        <v>45016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0</v>
      </c>
      <c r="E34" s="2">
        <v>39012</v>
      </c>
      <c r="F34" s="2">
        <v>15000000</v>
      </c>
      <c r="G34" s="2">
        <v>0</v>
      </c>
      <c r="H34" s="17">
        <v>1.5485481990615202</v>
      </c>
      <c r="I34" s="4">
        <v>26.338836558408275</v>
      </c>
      <c r="J34" s="10">
        <v>45016</v>
      </c>
    </row>
    <row r="35" spans="1:10" x14ac:dyDescent="0.3">
      <c r="A35" s="1">
        <v>2023</v>
      </c>
      <c r="B35" s="2" t="s">
        <v>75</v>
      </c>
      <c r="C35" s="2">
        <v>3810407</v>
      </c>
      <c r="D35" s="2">
        <v>0</v>
      </c>
      <c r="E35" s="2">
        <v>2926403</v>
      </c>
      <c r="F35" s="2">
        <v>40000000</v>
      </c>
      <c r="G35" s="2">
        <v>36189593</v>
      </c>
      <c r="H35" s="17">
        <v>0.7680028281916309</v>
      </c>
      <c r="I35" s="4">
        <v>-23.760778455102827</v>
      </c>
      <c r="J35" s="10">
        <v>45016</v>
      </c>
    </row>
    <row r="36" spans="1:10" x14ac:dyDescent="0.3">
      <c r="A36" s="1">
        <v>2019</v>
      </c>
      <c r="B36" s="2" t="s">
        <v>68</v>
      </c>
      <c r="C36" s="2">
        <v>1870034</v>
      </c>
      <c r="D36" s="2">
        <v>0</v>
      </c>
      <c r="E36" s="2">
        <v>20054957</v>
      </c>
      <c r="F36" s="2">
        <v>35437928</v>
      </c>
      <c r="G36" s="2">
        <v>16544080</v>
      </c>
      <c r="H36" s="17">
        <v>1.0639323206491056</v>
      </c>
      <c r="I36" s="4">
        <v>4.5614859030358668</v>
      </c>
      <c r="J36" s="10">
        <v>45016</v>
      </c>
    </row>
    <row r="37" spans="1:10" x14ac:dyDescent="0.3">
      <c r="A37" s="1">
        <v>2021</v>
      </c>
      <c r="B37" s="2" t="s">
        <v>63</v>
      </c>
      <c r="C37" s="2">
        <v>7500000</v>
      </c>
      <c r="D37" s="2">
        <v>16961</v>
      </c>
      <c r="E37" s="2">
        <v>26551475</v>
      </c>
      <c r="F37" s="2">
        <v>50000000</v>
      </c>
      <c r="G37" s="2">
        <v>25000000</v>
      </c>
      <c r="H37" s="17">
        <v>1.0845344920461024</v>
      </c>
      <c r="I37" s="17">
        <v>21.694893311365291</v>
      </c>
      <c r="J37" s="10">
        <v>45016</v>
      </c>
    </row>
    <row r="38" spans="1:10" x14ac:dyDescent="0.3">
      <c r="A38" s="1">
        <v>2015</v>
      </c>
      <c r="B38" s="2" t="s">
        <v>36</v>
      </c>
      <c r="C38" s="2">
        <v>678108</v>
      </c>
      <c r="D38" s="2">
        <v>678108</v>
      </c>
      <c r="E38" s="2">
        <v>67785958</v>
      </c>
      <c r="F38" s="2">
        <v>50000000</v>
      </c>
      <c r="G38" s="2">
        <v>0</v>
      </c>
      <c r="H38" s="17">
        <v>1.6121885484932585</v>
      </c>
      <c r="I38" s="4">
        <v>8.064111462382062</v>
      </c>
      <c r="J38" s="10">
        <v>45016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84433536</v>
      </c>
      <c r="F39" s="2">
        <v>50000000</v>
      </c>
      <c r="G39" s="2">
        <v>0</v>
      </c>
      <c r="H39" s="17">
        <v>1.6886707226</v>
      </c>
      <c r="I39" s="4">
        <v>7.501852296733591</v>
      </c>
      <c r="J39" s="10">
        <v>45016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109510</v>
      </c>
      <c r="E40" s="2">
        <v>16319340</v>
      </c>
      <c r="F40" s="2">
        <v>40000000</v>
      </c>
      <c r="G40" s="2">
        <v>750435</v>
      </c>
      <c r="H40" s="17">
        <v>1.0717538539091507</v>
      </c>
      <c r="I40" s="4">
        <v>1.1123849973710076</v>
      </c>
      <c r="J40" s="10">
        <v>45016</v>
      </c>
    </row>
    <row r="41" spans="1:10" x14ac:dyDescent="0.3">
      <c r="A41" s="1">
        <v>2004</v>
      </c>
      <c r="B41" s="2" t="s">
        <v>51</v>
      </c>
      <c r="C41" s="2">
        <v>0</v>
      </c>
      <c r="D41" s="2">
        <v>0</v>
      </c>
      <c r="E41" s="2">
        <v>0</v>
      </c>
      <c r="F41" s="2">
        <v>10000000</v>
      </c>
      <c r="G41" s="2">
        <v>68213</v>
      </c>
      <c r="H41" s="17">
        <v>0.99904511047403444</v>
      </c>
      <c r="I41" s="4">
        <v>-2.9768823125919663E-2</v>
      </c>
      <c r="J41" s="10">
        <v>45016</v>
      </c>
    </row>
    <row r="42" spans="1:10" x14ac:dyDescent="0.3">
      <c r="A42" s="1">
        <v>2015</v>
      </c>
      <c r="B42" s="2" t="s">
        <v>38</v>
      </c>
      <c r="C42" s="2">
        <v>0</v>
      </c>
      <c r="D42" s="2">
        <v>0</v>
      </c>
      <c r="E42" s="2">
        <v>105458</v>
      </c>
      <c r="F42" s="2">
        <v>28531885</v>
      </c>
      <c r="G42" s="2">
        <v>0</v>
      </c>
      <c r="H42" s="17">
        <v>1.4458492205204339</v>
      </c>
      <c r="I42" s="4">
        <v>15.530841300166486</v>
      </c>
      <c r="J42" s="10">
        <v>45016</v>
      </c>
    </row>
    <row r="43" spans="1:10" x14ac:dyDescent="0.3">
      <c r="A43" s="1">
        <v>2006</v>
      </c>
      <c r="B43" s="2" t="s">
        <v>20</v>
      </c>
      <c r="C43" s="2">
        <v>0</v>
      </c>
      <c r="D43" s="2">
        <v>0</v>
      </c>
      <c r="E43" s="2">
        <v>351688</v>
      </c>
      <c r="F43" s="2">
        <v>30000000</v>
      </c>
      <c r="G43" s="2">
        <v>0</v>
      </c>
      <c r="H43" s="17">
        <v>0.47103526699999998</v>
      </c>
      <c r="I43" s="4">
        <v>-6.7557137507886056</v>
      </c>
      <c r="J43" s="10">
        <v>45016</v>
      </c>
    </row>
    <row r="44" spans="1:10" x14ac:dyDescent="0.3">
      <c r="A44" s="1">
        <v>2013</v>
      </c>
      <c r="B44" s="2" t="s">
        <v>22</v>
      </c>
      <c r="C44" s="2">
        <v>0</v>
      </c>
      <c r="D44" s="2">
        <v>0</v>
      </c>
      <c r="E44" s="2">
        <v>2708252</v>
      </c>
      <c r="F44" s="2">
        <v>24474342</v>
      </c>
      <c r="G44" s="2">
        <v>0</v>
      </c>
      <c r="H44" s="17">
        <v>1.4275541265066614</v>
      </c>
      <c r="I44" s="4">
        <v>9.1771927731886684</v>
      </c>
      <c r="J44" s="10">
        <v>45016</v>
      </c>
    </row>
    <row r="45" spans="1:10" x14ac:dyDescent="0.3">
      <c r="A45" s="1">
        <v>2021</v>
      </c>
      <c r="B45" s="2" t="s">
        <v>72</v>
      </c>
      <c r="C45" s="2">
        <v>0</v>
      </c>
      <c r="D45" s="2">
        <v>0</v>
      </c>
      <c r="E45" s="2">
        <v>2011264</v>
      </c>
      <c r="F45" s="2">
        <v>50000000</v>
      </c>
      <c r="G45" s="2">
        <v>46835984</v>
      </c>
      <c r="H45" s="17">
        <v>0.63566808764557448</v>
      </c>
      <c r="I45" s="4">
        <v>-36.7205474566316</v>
      </c>
      <c r="J45" s="10">
        <v>45016</v>
      </c>
    </row>
    <row r="46" spans="1:10" x14ac:dyDescent="0.3">
      <c r="A46" s="1">
        <v>2006</v>
      </c>
      <c r="B46" s="2" t="s">
        <v>24</v>
      </c>
      <c r="C46" s="2">
        <v>0</v>
      </c>
      <c r="D46" s="2">
        <v>0</v>
      </c>
      <c r="E46" s="2">
        <v>828839</v>
      </c>
      <c r="F46" s="2">
        <v>25000000</v>
      </c>
      <c r="G46" s="2">
        <v>0</v>
      </c>
      <c r="H46" s="17">
        <v>0.71464209947030743</v>
      </c>
      <c r="I46" s="4">
        <v>-3.6531064744945052</v>
      </c>
      <c r="J46" s="10">
        <v>45016</v>
      </c>
    </row>
    <row r="47" spans="1:10" x14ac:dyDescent="0.3">
      <c r="A47" s="21">
        <v>2009</v>
      </c>
      <c r="B47" s="2" t="s">
        <v>25</v>
      </c>
      <c r="C47" s="2">
        <v>0</v>
      </c>
      <c r="D47" s="2">
        <v>0</v>
      </c>
      <c r="E47" s="2">
        <v>10892616</v>
      </c>
      <c r="F47" s="2">
        <v>25000000</v>
      </c>
      <c r="G47" s="2">
        <v>1884390</v>
      </c>
      <c r="H47" s="17">
        <v>1.6359613583018764</v>
      </c>
      <c r="I47" s="4">
        <v>8.4815288829864102</v>
      </c>
      <c r="J47" s="10">
        <v>45016</v>
      </c>
    </row>
    <row r="48" spans="1:10" x14ac:dyDescent="0.3">
      <c r="A48" s="1">
        <v>2020</v>
      </c>
      <c r="B48" s="2" t="s">
        <v>60</v>
      </c>
      <c r="C48" s="2">
        <v>5561421</v>
      </c>
      <c r="D48" s="2">
        <v>0</v>
      </c>
      <c r="E48" s="2">
        <v>33659586</v>
      </c>
      <c r="F48" s="2">
        <v>50000000</v>
      </c>
      <c r="G48" s="2">
        <v>18136190</v>
      </c>
      <c r="H48" s="17">
        <v>1.0563578555106876</v>
      </c>
      <c r="I48" s="4">
        <v>5.6340683426385763</v>
      </c>
      <c r="J48" s="10">
        <v>45016</v>
      </c>
    </row>
    <row r="49" spans="1:11" x14ac:dyDescent="0.3">
      <c r="A49" s="21">
        <v>2022</v>
      </c>
      <c r="B49" s="2" t="s">
        <v>66</v>
      </c>
      <c r="C49" s="2">
        <v>3774510</v>
      </c>
      <c r="D49" s="2">
        <v>0</v>
      </c>
      <c r="E49" s="2">
        <v>6363527</v>
      </c>
      <c r="F49" s="2">
        <v>35000000</v>
      </c>
      <c r="G49" s="2">
        <v>28459804</v>
      </c>
      <c r="H49" s="17">
        <v>1.0469691755279018</v>
      </c>
      <c r="I49" s="4">
        <v>18.21282517076439</v>
      </c>
      <c r="J49" s="10">
        <v>45016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f>SUM(C4:C49)-1</f>
        <v>36439268</v>
      </c>
      <c r="D51" s="9">
        <f>SUM(D4:D49)+2</f>
        <v>14558133</v>
      </c>
      <c r="E51" s="9">
        <f>SUM(E4:E49)-1</f>
        <v>1254718428</v>
      </c>
      <c r="F51" s="9">
        <f>SUM(F4:F49)</f>
        <v>1622844709</v>
      </c>
      <c r="G51" s="9">
        <f>SUM(G4:G49)</f>
        <v>382976124</v>
      </c>
      <c r="H51" s="17">
        <v>1.31</v>
      </c>
      <c r="I51" s="22">
        <v>5.3606999999999996</v>
      </c>
      <c r="J51" s="10">
        <v>45016</v>
      </c>
    </row>
    <row r="52" spans="1:11" x14ac:dyDescent="0.3">
      <c r="C52" s="15"/>
      <c r="H52"/>
    </row>
    <row r="53" spans="1:11" x14ac:dyDescent="0.3">
      <c r="A53" s="27" t="s">
        <v>37</v>
      </c>
      <c r="B53" s="27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</row>
    <row r="57" spans="1:11" x14ac:dyDescent="0.3">
      <c r="A57" s="19"/>
      <c r="B57" s="19"/>
    </row>
    <row r="59" spans="1:11" x14ac:dyDescent="0.3">
      <c r="K59" s="8"/>
    </row>
    <row r="60" spans="1:11" x14ac:dyDescent="0.3">
      <c r="K60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F01B-EDC6-4C9E-8306-79C789947B2B}">
  <dimension ref="A1:M60"/>
  <sheetViews>
    <sheetView workbookViewId="0">
      <pane ySplit="2" topLeftCell="A40" activePane="bottomLeft" state="frozen"/>
      <selection activeCell="F18" sqref="F18"/>
      <selection pane="bottomLeft" activeCell="F18" sqref="F1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44926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3409161</v>
      </c>
      <c r="F4" s="2">
        <v>25000000</v>
      </c>
      <c r="G4" s="2">
        <v>0</v>
      </c>
      <c r="H4" s="17">
        <v>1.3228224664537418</v>
      </c>
      <c r="I4" s="17">
        <v>9.1423809781796983</v>
      </c>
      <c r="J4" s="10">
        <v>44926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218776</v>
      </c>
      <c r="F5" s="2">
        <v>25533001</v>
      </c>
      <c r="G5" s="2">
        <v>1592228</v>
      </c>
      <c r="H5" s="17">
        <v>0.53524209039294635</v>
      </c>
      <c r="I5" s="4">
        <v>-9.0194320761623921</v>
      </c>
      <c r="J5" s="10">
        <v>44926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26739618</v>
      </c>
      <c r="F6" s="2">
        <v>20000000</v>
      </c>
      <c r="G6" s="2">
        <v>2015220</v>
      </c>
      <c r="H6" s="17">
        <v>1.7933530287099861</v>
      </c>
      <c r="I6" s="4">
        <v>14.27983573330458</v>
      </c>
      <c r="J6" s="10">
        <v>44926</v>
      </c>
    </row>
    <row r="7" spans="1:13" x14ac:dyDescent="0.3">
      <c r="A7" s="1">
        <v>2019</v>
      </c>
      <c r="B7" s="3" t="s">
        <v>54</v>
      </c>
      <c r="C7" s="2">
        <v>2406250</v>
      </c>
      <c r="D7" s="2">
        <v>0</v>
      </c>
      <c r="E7" s="2">
        <v>27463022</v>
      </c>
      <c r="F7" s="2">
        <v>35000000</v>
      </c>
      <c r="G7" s="2">
        <v>13037500</v>
      </c>
      <c r="H7" s="17">
        <v>1.2504506344860558</v>
      </c>
      <c r="I7" s="4">
        <v>12.686181798908859</v>
      </c>
      <c r="J7" s="10">
        <v>44926</v>
      </c>
    </row>
    <row r="8" spans="1:13" x14ac:dyDescent="0.3">
      <c r="A8" s="1">
        <v>2015</v>
      </c>
      <c r="B8" s="3" t="s">
        <v>34</v>
      </c>
      <c r="C8" s="2">
        <v>0</v>
      </c>
      <c r="D8" s="2">
        <v>98036</v>
      </c>
      <c r="E8" s="2">
        <v>18965342</v>
      </c>
      <c r="F8" s="2">
        <v>20000000</v>
      </c>
      <c r="G8" s="2">
        <v>0</v>
      </c>
      <c r="H8" s="17">
        <v>1.7341579499999999</v>
      </c>
      <c r="I8" s="4">
        <v>9.6136081740263677</v>
      </c>
      <c r="J8" s="10">
        <v>44926</v>
      </c>
    </row>
    <row r="9" spans="1:13" x14ac:dyDescent="0.3">
      <c r="A9" s="1">
        <v>2012</v>
      </c>
      <c r="B9" s="3" t="s">
        <v>10</v>
      </c>
      <c r="C9" s="2">
        <v>123428</v>
      </c>
      <c r="D9" s="2">
        <v>182603</v>
      </c>
      <c r="E9" s="2">
        <v>17707752</v>
      </c>
      <c r="F9" s="2">
        <v>20000000</v>
      </c>
      <c r="G9" s="2">
        <v>1613208</v>
      </c>
      <c r="H9" s="17">
        <v>1.4880128932554519</v>
      </c>
      <c r="I9" s="4">
        <v>10.125603752301227</v>
      </c>
      <c r="J9" s="10">
        <v>44926</v>
      </c>
    </row>
    <row r="10" spans="1:13" x14ac:dyDescent="0.3">
      <c r="A10" s="1">
        <v>2019</v>
      </c>
      <c r="B10" s="3" t="s">
        <v>58</v>
      </c>
      <c r="C10" s="2">
        <v>1230012</v>
      </c>
      <c r="D10" s="2">
        <v>0</v>
      </c>
      <c r="E10" s="2">
        <v>9944147</v>
      </c>
      <c r="F10" s="2">
        <v>20000000</v>
      </c>
      <c r="G10" s="2">
        <v>10262711</v>
      </c>
      <c r="H10" s="17">
        <v>1.1415657424997234</v>
      </c>
      <c r="I10" s="4">
        <v>11.438119676472303</v>
      </c>
      <c r="J10" s="10">
        <v>44926</v>
      </c>
    </row>
    <row r="11" spans="1:13" x14ac:dyDescent="0.3">
      <c r="A11" s="21">
        <v>2021</v>
      </c>
      <c r="B11" s="3" t="s">
        <v>69</v>
      </c>
      <c r="C11" s="2">
        <v>2010856</v>
      </c>
      <c r="D11" s="2">
        <v>0</v>
      </c>
      <c r="E11" s="2">
        <v>11460416</v>
      </c>
      <c r="F11" s="2">
        <v>50000000</v>
      </c>
      <c r="G11" s="2">
        <v>39773151</v>
      </c>
      <c r="H11" s="17">
        <v>1.1206204374387458</v>
      </c>
      <c r="I11" s="4">
        <v>13.317187146464239</v>
      </c>
      <c r="J11" s="10">
        <v>44926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8567700</v>
      </c>
      <c r="F12" s="2">
        <v>10000000</v>
      </c>
      <c r="G12" s="2">
        <v>0</v>
      </c>
      <c r="H12" s="17">
        <v>4.7098153752799901</v>
      </c>
      <c r="I12" s="4">
        <v>79.638181574819171</v>
      </c>
      <c r="J12" s="10">
        <v>44926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1004959</v>
      </c>
      <c r="F13" s="2">
        <v>30000000</v>
      </c>
      <c r="G13" s="2">
        <v>0</v>
      </c>
      <c r="H13" s="17">
        <v>1.2194021041496399</v>
      </c>
      <c r="I13" s="4">
        <v>3.0257119914497865</v>
      </c>
      <c r="J13" s="10">
        <v>44926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0</v>
      </c>
      <c r="E14" s="2">
        <v>34146319</v>
      </c>
      <c r="F14" s="2">
        <v>40000000</v>
      </c>
      <c r="G14" s="2">
        <v>12431128</v>
      </c>
      <c r="H14" s="17">
        <v>1.2385823218090923</v>
      </c>
      <c r="I14" s="4">
        <v>18.130781549072616</v>
      </c>
      <c r="J14" s="10">
        <v>44926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6071899</v>
      </c>
      <c r="F15" s="2">
        <v>15000000</v>
      </c>
      <c r="G15" s="2">
        <v>0</v>
      </c>
      <c r="H15" s="17">
        <v>1.6416903621095398</v>
      </c>
      <c r="I15" s="4">
        <v>8.4232073721736356</v>
      </c>
      <c r="J15" s="10">
        <v>44926</v>
      </c>
    </row>
    <row r="16" spans="1:13" x14ac:dyDescent="0.3">
      <c r="A16" s="1">
        <v>2012</v>
      </c>
      <c r="B16" s="3" t="s">
        <v>2</v>
      </c>
      <c r="C16" s="2">
        <v>0</v>
      </c>
      <c r="D16" s="2">
        <v>1189021</v>
      </c>
      <c r="E16" s="2">
        <v>17574463</v>
      </c>
      <c r="F16" s="2">
        <v>25000000</v>
      </c>
      <c r="G16" s="2">
        <v>0</v>
      </c>
      <c r="H16" s="17">
        <v>1.3965552595999997</v>
      </c>
      <c r="I16" s="4">
        <v>4.3322628347123526</v>
      </c>
      <c r="J16" s="10">
        <v>44926</v>
      </c>
    </row>
    <row r="17" spans="1:10" x14ac:dyDescent="0.3">
      <c r="A17" s="1">
        <v>2007</v>
      </c>
      <c r="B17" s="3" t="s">
        <v>14</v>
      </c>
      <c r="C17" s="2">
        <v>0</v>
      </c>
      <c r="D17" s="2">
        <v>0</v>
      </c>
      <c r="E17" s="2">
        <v>0</v>
      </c>
      <c r="F17" s="2">
        <v>30000000</v>
      </c>
      <c r="G17" s="2">
        <v>0</v>
      </c>
      <c r="H17" s="17">
        <v>0.44465502183044264</v>
      </c>
      <c r="I17" s="4">
        <v>-11.477227914740896</v>
      </c>
      <c r="J17" s="10">
        <v>44926</v>
      </c>
    </row>
    <row r="18" spans="1:10" x14ac:dyDescent="0.3">
      <c r="A18" s="1">
        <v>2022</v>
      </c>
      <c r="B18" s="20" t="s">
        <v>71</v>
      </c>
      <c r="C18" s="2">
        <v>50513416</v>
      </c>
      <c r="D18" s="2">
        <v>1017358</v>
      </c>
      <c r="E18" s="2">
        <v>93293603</v>
      </c>
      <c r="F18" s="2">
        <v>100000000</v>
      </c>
      <c r="G18" s="2">
        <v>0</v>
      </c>
      <c r="H18" s="17">
        <v>0.94340020371011957</v>
      </c>
      <c r="I18" s="4">
        <v>-7.5908390655392566</v>
      </c>
      <c r="J18" s="10">
        <v>44926</v>
      </c>
    </row>
    <row r="19" spans="1:10" x14ac:dyDescent="0.3">
      <c r="A19" s="1">
        <v>2011</v>
      </c>
      <c r="B19" s="2" t="s">
        <v>7</v>
      </c>
      <c r="C19" s="2">
        <v>0</v>
      </c>
      <c r="D19" s="2">
        <v>0</v>
      </c>
      <c r="E19" s="2">
        <v>2245430</v>
      </c>
      <c r="F19" s="2">
        <v>25000000</v>
      </c>
      <c r="G19" s="2">
        <v>0</v>
      </c>
      <c r="H19" s="17">
        <v>2.3077831775525528</v>
      </c>
      <c r="I19" s="4">
        <v>21.645087773151637</v>
      </c>
      <c r="J19" s="10">
        <v>44926</v>
      </c>
    </row>
    <row r="20" spans="1:10" x14ac:dyDescent="0.3">
      <c r="A20" s="1">
        <v>2014</v>
      </c>
      <c r="B20" s="2" t="s">
        <v>8</v>
      </c>
      <c r="C20" s="2">
        <v>0</v>
      </c>
      <c r="D20" s="2">
        <v>0</v>
      </c>
      <c r="E20" s="2">
        <v>9064105</v>
      </c>
      <c r="F20" s="2">
        <v>25000000</v>
      </c>
      <c r="G20" s="2">
        <v>518518</v>
      </c>
      <c r="H20" s="17">
        <v>1.3439033196802916</v>
      </c>
      <c r="I20" s="4">
        <v>8.6699056699769628</v>
      </c>
      <c r="J20" s="10">
        <v>44926</v>
      </c>
    </row>
    <row r="21" spans="1:10" x14ac:dyDescent="0.3">
      <c r="A21" s="1">
        <v>2022</v>
      </c>
      <c r="B21" s="2" t="s">
        <v>73</v>
      </c>
      <c r="C21" s="2">
        <v>0</v>
      </c>
      <c r="D21" s="2">
        <v>0</v>
      </c>
      <c r="E21" s="2">
        <v>0</v>
      </c>
      <c r="F21" s="2">
        <v>75000000</v>
      </c>
      <c r="G21" s="2">
        <v>75000000</v>
      </c>
      <c r="H21" s="17">
        <v>1.2117844027633318</v>
      </c>
      <c r="I21" s="4">
        <v>4.1025921742332327</v>
      </c>
      <c r="J21" s="10">
        <v>44926</v>
      </c>
    </row>
    <row r="22" spans="1:10" x14ac:dyDescent="0.3">
      <c r="A22" s="1">
        <v>2015</v>
      </c>
      <c r="B22" s="2" t="s">
        <v>9</v>
      </c>
      <c r="C22" s="2">
        <v>0</v>
      </c>
      <c r="D22" s="2">
        <v>159325</v>
      </c>
      <c r="E22" s="2">
        <v>16613533</v>
      </c>
      <c r="F22" s="2">
        <v>20000000</v>
      </c>
      <c r="G22" s="2">
        <v>0</v>
      </c>
      <c r="H22" s="17">
        <v>1.3655486466398863</v>
      </c>
      <c r="I22" s="4">
        <v>31.283307297312479</v>
      </c>
      <c r="J22" s="10">
        <v>44926</v>
      </c>
    </row>
    <row r="23" spans="1:10" x14ac:dyDescent="0.3">
      <c r="A23" s="1">
        <v>2021</v>
      </c>
      <c r="B23" s="2" t="s">
        <v>67</v>
      </c>
      <c r="C23" s="2">
        <v>73885</v>
      </c>
      <c r="D23" s="2">
        <v>356553</v>
      </c>
      <c r="E23" s="2">
        <v>32124697</v>
      </c>
      <c r="F23" s="2">
        <v>40000000</v>
      </c>
      <c r="G23" s="2">
        <v>14959036</v>
      </c>
      <c r="H23" s="17">
        <v>1.0987168035369441</v>
      </c>
      <c r="I23" s="4">
        <v>3.2370908000688647</v>
      </c>
      <c r="J23" s="10">
        <v>44926</v>
      </c>
    </row>
    <row r="24" spans="1:10" x14ac:dyDescent="0.3">
      <c r="A24" s="1">
        <v>2012</v>
      </c>
      <c r="B24" s="2" t="s">
        <v>6</v>
      </c>
      <c r="C24" s="2">
        <v>0</v>
      </c>
      <c r="D24" s="2">
        <v>126306</v>
      </c>
      <c r="E24" s="2">
        <v>20597657</v>
      </c>
      <c r="F24" s="2">
        <v>20000000</v>
      </c>
      <c r="G24" s="2">
        <v>1398149</v>
      </c>
      <c r="H24" s="17">
        <v>1.4269404189367396</v>
      </c>
      <c r="I24" s="4">
        <v>4.568789138668583</v>
      </c>
      <c r="J24" s="10">
        <v>44926</v>
      </c>
    </row>
    <row r="25" spans="1:10" x14ac:dyDescent="0.3">
      <c r="A25" s="1">
        <v>2018</v>
      </c>
      <c r="B25" s="2" t="s">
        <v>45</v>
      </c>
      <c r="C25" s="2">
        <v>3205128</v>
      </c>
      <c r="D25" s="2">
        <v>0</v>
      </c>
      <c r="E25" s="2">
        <v>17634894</v>
      </c>
      <c r="F25" s="2">
        <v>25000000</v>
      </c>
      <c r="G25" s="2">
        <v>3371968</v>
      </c>
      <c r="H25" s="17">
        <v>0.9307071111236016</v>
      </c>
      <c r="I25" s="4">
        <v>-11.439280402219099</v>
      </c>
      <c r="J25" s="10">
        <v>44926</v>
      </c>
    </row>
    <row r="26" spans="1:10" x14ac:dyDescent="0.3">
      <c r="A26" s="1">
        <v>2004</v>
      </c>
      <c r="B26" s="2" t="s">
        <v>3</v>
      </c>
      <c r="C26" s="2">
        <v>190258</v>
      </c>
      <c r="D26" s="2">
        <v>1770590</v>
      </c>
      <c r="E26" s="2">
        <v>239394595</v>
      </c>
      <c r="F26" s="2">
        <v>63867553</v>
      </c>
      <c r="G26" s="2">
        <v>0</v>
      </c>
      <c r="H26" s="17">
        <v>2.3113647018499264</v>
      </c>
      <c r="I26" s="4">
        <v>7.8309778991708878</v>
      </c>
      <c r="J26" s="10">
        <v>44926</v>
      </c>
    </row>
    <row r="27" spans="1:10" x14ac:dyDescent="0.3">
      <c r="A27" s="1">
        <v>2015</v>
      </c>
      <c r="B27" s="2" t="s">
        <v>4</v>
      </c>
      <c r="C27" s="2">
        <v>51140</v>
      </c>
      <c r="D27" s="2">
        <v>107682</v>
      </c>
      <c r="E27" s="2">
        <v>29599039</v>
      </c>
      <c r="F27" s="2">
        <v>50000000</v>
      </c>
      <c r="G27" s="2">
        <v>0</v>
      </c>
      <c r="H27" s="17">
        <v>1.107075680030486</v>
      </c>
      <c r="I27" s="4">
        <v>2.3508056180403969</v>
      </c>
      <c r="J27" s="10">
        <v>44926</v>
      </c>
    </row>
    <row r="28" spans="1:10" x14ac:dyDescent="0.3">
      <c r="A28" s="1">
        <v>2005</v>
      </c>
      <c r="B28" s="2" t="s">
        <v>5</v>
      </c>
      <c r="C28" s="2">
        <v>0</v>
      </c>
      <c r="D28" s="2">
        <v>184</v>
      </c>
      <c r="E28" s="2">
        <v>88942931</v>
      </c>
      <c r="F28" s="2">
        <v>30000000</v>
      </c>
      <c r="G28" s="2">
        <v>0</v>
      </c>
      <c r="H28" s="17">
        <v>3.0176178398247249</v>
      </c>
      <c r="I28" s="4">
        <v>6.7792122050602144</v>
      </c>
      <c r="J28" s="10">
        <v>44926</v>
      </c>
    </row>
    <row r="29" spans="1:10" x14ac:dyDescent="0.3">
      <c r="A29" s="1">
        <v>2019</v>
      </c>
      <c r="B29" s="2" t="s">
        <v>56</v>
      </c>
      <c r="C29" s="2">
        <v>658432</v>
      </c>
      <c r="D29" s="2">
        <v>658432</v>
      </c>
      <c r="E29" s="2">
        <v>66920221</v>
      </c>
      <c r="F29" s="2">
        <v>60000000</v>
      </c>
      <c r="G29" s="2">
        <v>0</v>
      </c>
      <c r="H29" s="17">
        <v>1.1873770431995598</v>
      </c>
      <c r="I29" s="4">
        <v>8.2204454702700112</v>
      </c>
      <c r="J29" s="10">
        <v>44926</v>
      </c>
    </row>
    <row r="30" spans="1:10" x14ac:dyDescent="0.3">
      <c r="A30" s="1">
        <v>2008</v>
      </c>
      <c r="B30" s="2" t="s">
        <v>17</v>
      </c>
      <c r="C30" s="2">
        <v>0</v>
      </c>
      <c r="D30" s="2">
        <v>0</v>
      </c>
      <c r="E30" s="2">
        <v>-2640573</v>
      </c>
      <c r="F30" s="2">
        <v>20000000</v>
      </c>
      <c r="G30" s="2">
        <v>0</v>
      </c>
      <c r="H30" s="17">
        <v>6.0248935922031795E-2</v>
      </c>
      <c r="I30" s="4">
        <v>0</v>
      </c>
      <c r="J30" s="10">
        <v>44926</v>
      </c>
    </row>
    <row r="31" spans="1:10" x14ac:dyDescent="0.3">
      <c r="A31" s="1">
        <v>2021</v>
      </c>
      <c r="B31" s="2" t="s">
        <v>70</v>
      </c>
      <c r="C31" s="2">
        <v>0</v>
      </c>
      <c r="D31" s="2">
        <v>329877</v>
      </c>
      <c r="E31" s="2">
        <v>12528750</v>
      </c>
      <c r="F31" s="2">
        <v>50000000</v>
      </c>
      <c r="G31" s="2">
        <v>36538462</v>
      </c>
      <c r="H31" s="17">
        <v>1.443343922822995</v>
      </c>
      <c r="I31" s="4">
        <v>23.513569334255678</v>
      </c>
      <c r="J31" s="10">
        <v>44926</v>
      </c>
    </row>
    <row r="32" spans="1:10" x14ac:dyDescent="0.3">
      <c r="A32" s="1">
        <v>2020</v>
      </c>
      <c r="B32" s="2" t="s">
        <v>59</v>
      </c>
      <c r="C32" s="2">
        <v>1799394</v>
      </c>
      <c r="D32" s="2">
        <v>0</v>
      </c>
      <c r="E32" s="2">
        <v>40482868</v>
      </c>
      <c r="F32" s="2">
        <v>35000000</v>
      </c>
      <c r="G32" s="2">
        <v>6300660</v>
      </c>
      <c r="H32" s="17">
        <v>1.0715197357969848</v>
      </c>
      <c r="I32" s="4">
        <v>5.5031763699567859</v>
      </c>
      <c r="J32" s="10">
        <v>44926</v>
      </c>
    </row>
    <row r="33" spans="1:10" x14ac:dyDescent="0.3">
      <c r="A33" s="1">
        <v>2016</v>
      </c>
      <c r="B33" s="2" t="s">
        <v>35</v>
      </c>
      <c r="C33" s="2">
        <v>-238642</v>
      </c>
      <c r="D33" s="2">
        <v>661702</v>
      </c>
      <c r="E33" s="2">
        <v>175838058</v>
      </c>
      <c r="F33" s="2">
        <v>75000000</v>
      </c>
      <c r="G33" s="2">
        <v>0</v>
      </c>
      <c r="H33" s="17">
        <v>2.1800653480146823</v>
      </c>
      <c r="I33" s="4">
        <v>17.994514742714962</v>
      </c>
      <c r="J33" s="10">
        <v>44926</v>
      </c>
    </row>
    <row r="34" spans="1:10" x14ac:dyDescent="0.3">
      <c r="A34" s="1">
        <v>2011</v>
      </c>
      <c r="B34" s="2" t="s">
        <v>18</v>
      </c>
      <c r="C34" s="2">
        <v>0</v>
      </c>
      <c r="D34" s="2">
        <v>0</v>
      </c>
      <c r="E34" s="2">
        <v>70192</v>
      </c>
      <c r="F34" s="2">
        <v>15000000</v>
      </c>
      <c r="G34" s="2">
        <v>0</v>
      </c>
      <c r="H34" s="17">
        <v>1.7570962065429325</v>
      </c>
      <c r="I34" s="4">
        <v>50.157652816922685</v>
      </c>
      <c r="J34" s="10">
        <v>44926</v>
      </c>
    </row>
    <row r="35" spans="1:10" x14ac:dyDescent="0.3">
      <c r="A35" s="1">
        <v>2011</v>
      </c>
      <c r="B35" s="2" t="s">
        <v>19</v>
      </c>
      <c r="C35" s="2">
        <v>0</v>
      </c>
      <c r="D35" s="2">
        <v>35207</v>
      </c>
      <c r="E35" s="2">
        <v>38301</v>
      </c>
      <c r="F35" s="2">
        <v>15000000</v>
      </c>
      <c r="G35" s="2">
        <v>0</v>
      </c>
      <c r="H35" s="17">
        <v>1.548494706125815</v>
      </c>
      <c r="I35" s="4">
        <v>26.339604974880704</v>
      </c>
      <c r="J35" s="10">
        <v>44926</v>
      </c>
    </row>
    <row r="36" spans="1:10" x14ac:dyDescent="0.3">
      <c r="A36" s="1">
        <v>2019</v>
      </c>
      <c r="B36" s="2" t="s">
        <v>68</v>
      </c>
      <c r="C36" s="2">
        <v>0</v>
      </c>
      <c r="D36" s="2">
        <v>0</v>
      </c>
      <c r="E36" s="2">
        <v>18194200</v>
      </c>
      <c r="F36" s="2">
        <v>35437928</v>
      </c>
      <c r="G36" s="2">
        <v>18227293</v>
      </c>
      <c r="H36" s="17">
        <v>1.4457084018451172</v>
      </c>
      <c r="I36" s="4">
        <v>15.530668981817186</v>
      </c>
      <c r="J36" s="10">
        <v>44926</v>
      </c>
    </row>
    <row r="37" spans="1:10" x14ac:dyDescent="0.3">
      <c r="A37" s="1">
        <v>2021</v>
      </c>
      <c r="B37" s="2" t="s">
        <v>63</v>
      </c>
      <c r="C37" s="2">
        <v>5000000</v>
      </c>
      <c r="D37" s="2">
        <v>62500</v>
      </c>
      <c r="E37" s="2">
        <v>19649808</v>
      </c>
      <c r="F37" s="2">
        <v>50000000</v>
      </c>
      <c r="G37" s="2">
        <v>32500000</v>
      </c>
      <c r="H37" s="17">
        <v>1.1419338458395292</v>
      </c>
      <c r="I37" s="17">
        <v>44.403711373957577</v>
      </c>
      <c r="J37" s="10">
        <v>44926</v>
      </c>
    </row>
    <row r="38" spans="1:10" x14ac:dyDescent="0.3">
      <c r="A38" s="1">
        <v>2015</v>
      </c>
      <c r="B38" s="2" t="s">
        <v>36</v>
      </c>
      <c r="C38" s="2">
        <v>704553</v>
      </c>
      <c r="D38" s="2">
        <v>704553</v>
      </c>
      <c r="E38" s="2">
        <v>68637431</v>
      </c>
      <c r="F38" s="2">
        <v>50000000</v>
      </c>
      <c r="G38" s="2">
        <v>0</v>
      </c>
      <c r="H38" s="17">
        <v>1.6368267113025337</v>
      </c>
      <c r="I38" s="4">
        <v>8.5066630480280061</v>
      </c>
      <c r="J38" s="10">
        <v>44926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87196193</v>
      </c>
      <c r="F39" s="2">
        <v>50000000</v>
      </c>
      <c r="G39" s="2">
        <v>0</v>
      </c>
      <c r="H39" s="17">
        <v>1.7439238528000001</v>
      </c>
      <c r="I39" s="4">
        <v>8.2726881426935286</v>
      </c>
      <c r="J39" s="10">
        <v>44926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19520</v>
      </c>
      <c r="E40" s="2">
        <v>17060102</v>
      </c>
      <c r="F40" s="2">
        <v>40000000</v>
      </c>
      <c r="G40" s="2">
        <v>750435</v>
      </c>
      <c r="H40" s="17">
        <v>1.0836017604954191</v>
      </c>
      <c r="I40" s="4">
        <v>1.2950357746692731</v>
      </c>
      <c r="J40" s="10">
        <v>44926</v>
      </c>
    </row>
    <row r="41" spans="1:10" x14ac:dyDescent="0.3">
      <c r="A41" s="1">
        <v>2004</v>
      </c>
      <c r="B41" s="2" t="s">
        <v>51</v>
      </c>
      <c r="C41" s="2">
        <v>0</v>
      </c>
      <c r="D41" s="2">
        <v>0</v>
      </c>
      <c r="E41" s="2">
        <v>33632</v>
      </c>
      <c r="F41" s="2">
        <v>10000000</v>
      </c>
      <c r="G41" s="2">
        <v>0</v>
      </c>
      <c r="H41" s="17">
        <v>0.99918776153020994</v>
      </c>
      <c r="I41" s="4">
        <v>-2.5311375162362371E-2</v>
      </c>
      <c r="J41" s="10">
        <v>44926</v>
      </c>
    </row>
    <row r="42" spans="1:10" x14ac:dyDescent="0.3">
      <c r="A42" s="1">
        <v>2015</v>
      </c>
      <c r="B42" s="2" t="s">
        <v>38</v>
      </c>
      <c r="C42" s="2">
        <v>2747561</v>
      </c>
      <c r="D42" s="2">
        <v>0</v>
      </c>
      <c r="E42" s="2">
        <v>101496</v>
      </c>
      <c r="F42" s="2">
        <v>28531885</v>
      </c>
      <c r="G42" s="2">
        <v>1189178</v>
      </c>
      <c r="H42" s="17">
        <v>1.121462502892798</v>
      </c>
      <c r="I42" s="4">
        <v>12.83859236889462</v>
      </c>
      <c r="J42" s="10">
        <v>44926</v>
      </c>
    </row>
    <row r="43" spans="1:10" x14ac:dyDescent="0.3">
      <c r="A43" s="1">
        <v>2006</v>
      </c>
      <c r="B43" s="2" t="s">
        <v>20</v>
      </c>
      <c r="C43" s="2">
        <v>0</v>
      </c>
      <c r="D43" s="2">
        <v>0</v>
      </c>
      <c r="E43" s="2">
        <v>352784</v>
      </c>
      <c r="F43" s="2">
        <v>30000000</v>
      </c>
      <c r="G43" s="2">
        <v>0</v>
      </c>
      <c r="H43" s="17">
        <v>0.47107180033333335</v>
      </c>
      <c r="I43" s="4">
        <v>-6.7595982870632287</v>
      </c>
      <c r="J43" s="10">
        <v>44926</v>
      </c>
    </row>
    <row r="44" spans="1:10" x14ac:dyDescent="0.3">
      <c r="A44" s="1">
        <v>2013</v>
      </c>
      <c r="B44" s="2" t="s">
        <v>22</v>
      </c>
      <c r="C44" s="2">
        <v>0</v>
      </c>
      <c r="D44" s="2">
        <v>863036</v>
      </c>
      <c r="E44" s="2">
        <v>2769246</v>
      </c>
      <c r="F44" s="2">
        <v>24474342</v>
      </c>
      <c r="G44" s="2">
        <v>0</v>
      </c>
      <c r="H44" s="17">
        <v>1.4300453953840662</v>
      </c>
      <c r="I44" s="4">
        <v>9.2401847400462422</v>
      </c>
      <c r="J44" s="10">
        <v>44926</v>
      </c>
    </row>
    <row r="45" spans="1:10" x14ac:dyDescent="0.3">
      <c r="A45" s="1">
        <v>2021</v>
      </c>
      <c r="B45" s="2" t="s">
        <v>72</v>
      </c>
      <c r="C45" s="2">
        <v>3164016</v>
      </c>
      <c r="D45" s="2">
        <v>0</v>
      </c>
      <c r="E45" s="2">
        <v>2268655</v>
      </c>
      <c r="F45" s="2">
        <v>50000000</v>
      </c>
      <c r="G45" s="2">
        <v>46835984</v>
      </c>
      <c r="H45" s="17">
        <v>0.71701754984804122</v>
      </c>
      <c r="I45" s="4">
        <v>-30.644203406404735</v>
      </c>
      <c r="J45" s="10">
        <v>44926</v>
      </c>
    </row>
    <row r="46" spans="1:10" x14ac:dyDescent="0.3">
      <c r="A46" s="1">
        <v>2006</v>
      </c>
      <c r="B46" s="2" t="s">
        <v>24</v>
      </c>
      <c r="C46" s="2">
        <v>0</v>
      </c>
      <c r="D46" s="2">
        <v>0</v>
      </c>
      <c r="E46" s="2">
        <v>873157</v>
      </c>
      <c r="F46" s="2">
        <v>25000000</v>
      </c>
      <c r="G46" s="2">
        <v>0</v>
      </c>
      <c r="H46" s="17">
        <v>0.71641481941925311</v>
      </c>
      <c r="I46" s="4">
        <v>-3.6256710175487816</v>
      </c>
      <c r="J46" s="10">
        <v>44926</v>
      </c>
    </row>
    <row r="47" spans="1:10" x14ac:dyDescent="0.3">
      <c r="A47" s="21">
        <v>2009</v>
      </c>
      <c r="B47" s="2" t="s">
        <v>25</v>
      </c>
      <c r="C47" s="2">
        <v>0</v>
      </c>
      <c r="D47" s="2">
        <v>0</v>
      </c>
      <c r="E47" s="2">
        <v>10664629</v>
      </c>
      <c r="F47" s="2">
        <v>25000000</v>
      </c>
      <c r="G47" s="2">
        <v>1884390</v>
      </c>
      <c r="H47" s="17">
        <v>1.6256740489539601</v>
      </c>
      <c r="I47" s="4">
        <v>8.4776445622123386</v>
      </c>
      <c r="J47" s="10">
        <v>44926</v>
      </c>
    </row>
    <row r="48" spans="1:10" x14ac:dyDescent="0.3">
      <c r="A48" s="1">
        <v>2020</v>
      </c>
      <c r="B48" s="2" t="s">
        <v>60</v>
      </c>
      <c r="C48" s="2">
        <v>0</v>
      </c>
      <c r="D48" s="2">
        <v>0</v>
      </c>
      <c r="E48" s="2">
        <v>29497143</v>
      </c>
      <c r="F48" s="2">
        <v>50000000</v>
      </c>
      <c r="G48" s="2">
        <v>23697611</v>
      </c>
      <c r="H48" s="17">
        <v>0.53524209039294635</v>
      </c>
      <c r="I48" s="4">
        <v>-9.0194320761623921</v>
      </c>
      <c r="J48" s="10">
        <v>44926</v>
      </c>
    </row>
    <row r="49" spans="1:11" x14ac:dyDescent="0.3">
      <c r="A49" s="21">
        <v>2022</v>
      </c>
      <c r="B49" s="2" t="s">
        <v>66</v>
      </c>
      <c r="C49" s="2">
        <v>1715686</v>
      </c>
      <c r="D49" s="2">
        <v>0</v>
      </c>
      <c r="E49" s="2">
        <v>2474151</v>
      </c>
      <c r="F49" s="2">
        <v>35000000</v>
      </c>
      <c r="G49" s="2">
        <v>32234314</v>
      </c>
      <c r="H49" s="17">
        <v>1.0623851610802899</v>
      </c>
      <c r="I49" s="4">
        <v>17.090977350052917</v>
      </c>
      <c r="J49" s="10">
        <v>44926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f>SUM(C4:C49)</f>
        <v>75355373</v>
      </c>
      <c r="D51" s="9">
        <f>SUM(D4:D49)</f>
        <v>8342485</v>
      </c>
      <c r="E51" s="9">
        <f>SUM(E4:E49)</f>
        <v>1285794502</v>
      </c>
      <c r="F51" s="9">
        <f>SUM(F4:F49)</f>
        <v>1612844709</v>
      </c>
      <c r="G51" s="9">
        <f>SUM(G4:G49)</f>
        <v>376131144</v>
      </c>
      <c r="H51" s="17">
        <v>1.33</v>
      </c>
      <c r="I51" s="22">
        <v>5.5711000000000004</v>
      </c>
      <c r="J51" s="10">
        <v>44926</v>
      </c>
    </row>
    <row r="52" spans="1:11" x14ac:dyDescent="0.3">
      <c r="C52" s="15"/>
      <c r="H52"/>
    </row>
    <row r="53" spans="1:11" x14ac:dyDescent="0.3">
      <c r="A53" s="27" t="s">
        <v>37</v>
      </c>
      <c r="B53" s="27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</row>
    <row r="57" spans="1:11" x14ac:dyDescent="0.3">
      <c r="A57" s="19"/>
      <c r="B57" s="19"/>
    </row>
    <row r="59" spans="1:11" x14ac:dyDescent="0.3">
      <c r="K59" s="8"/>
    </row>
    <row r="60" spans="1:11" x14ac:dyDescent="0.3">
      <c r="K60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4Q24</vt:lpstr>
      <vt:lpstr>3Q24</vt:lpstr>
      <vt:lpstr>2Q24</vt:lpstr>
      <vt:lpstr>1Q24</vt:lpstr>
      <vt:lpstr>3Q23</vt:lpstr>
      <vt:lpstr>4Q23</vt:lpstr>
      <vt:lpstr>2Q23</vt:lpstr>
      <vt:lpstr>1Q23</vt:lpstr>
      <vt:lpstr>4Q22</vt:lpstr>
      <vt:lpstr>3Q22</vt:lpstr>
      <vt:lpstr>2Q22</vt:lpstr>
      <vt:lpstr>1Q22 </vt:lpstr>
      <vt:lpstr>4Q21</vt:lpstr>
      <vt:lpstr>3Q21</vt:lpstr>
      <vt:lpstr>2Q21  </vt:lpstr>
      <vt:lpstr>1Q21 </vt:lpstr>
      <vt:lpstr>4Q20</vt:lpstr>
      <vt:lpstr>3Q20</vt:lpstr>
      <vt:lpstr>2Q20</vt:lpstr>
      <vt:lpstr>1Q20</vt:lpstr>
      <vt:lpstr>4Q19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Mulawin, Ricky</cp:lastModifiedBy>
  <dcterms:created xsi:type="dcterms:W3CDTF">2016-02-15T19:03:14Z</dcterms:created>
  <dcterms:modified xsi:type="dcterms:W3CDTF">2025-10-10T23:23:55Z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dd6861d1-2ab0-4cd7-8e63-d49934c2d697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2024-01-25T18:34:42Z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0e0227f8-dc15-40a3-b78a-4bd9b1e9b3cf</vt:lpwstr>
  </property>
  <property fmtid="{D5CDD505-2E9C-101B-9397-08002B2CF9AE}" pid="10" name="MSIP_Label_9043f10a-881e-4653-a55e-02ca2cc829dc_ContentBits">
    <vt:lpwstr>0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2025-07-31T00:09:14Z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c1adae11-f6b8-4cc8-a936-ac44c2e31d5d</vt:lpwstr>
  </property>
  <property fmtid="{D5CDD505-2E9C-101B-9397-08002B2CF9AE}" pid="16" name="MSIP_Label_defa4170-0d19-0005-0004-bc88714345d2_ActionId">
    <vt:lpwstr>5f0a2ac4-e791-46bb-9e6d-31dd3f5e81b8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